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Tvs/TlswrwBFlSMEbiVyxBsfkT3v1NrNnMTcO0Jqi7k835p2dpEbD8LIVoXUmiCbk0vnuNAqlDFZzakw3nUqg==" workbookSaltValue="MKNxbQOsSUfNeHxxs0U13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FL32" i="4"/>
  <c r="CS78" i="4"/>
  <c r="MH78" i="4"/>
  <c r="IZ54" i="4"/>
  <c r="IZ32" i="4"/>
  <c r="FL54" i="4"/>
  <c r="BX54" i="4"/>
  <c r="HM78" i="4"/>
  <c r="BX32" i="4"/>
  <c r="C11" i="5"/>
  <c r="D11" i="5"/>
  <c r="E11" i="5"/>
  <c r="B11" i="5"/>
  <c r="KC78" i="4" l="1"/>
  <c r="HG54" i="4"/>
  <c r="HG32" i="4"/>
  <c r="AE32" i="4"/>
  <c r="KU54" i="4"/>
  <c r="FH78" i="4"/>
  <c r="DS54" i="4"/>
  <c r="DS32" i="4"/>
  <c r="AE54" i="4"/>
  <c r="AN78" i="4"/>
  <c r="KU32" i="4"/>
  <c r="KF54" i="4"/>
  <c r="KF32" i="4"/>
  <c r="P54" i="4"/>
  <c r="JJ78" i="4"/>
  <c r="GR54" i="4"/>
  <c r="GR32" i="4"/>
  <c r="EO78" i="4"/>
  <c r="DD54" i="4"/>
  <c r="DD32" i="4"/>
  <c r="U78" i="4"/>
  <c r="P32" i="4"/>
  <c r="BZ78" i="4"/>
  <c r="BI54" i="4"/>
  <c r="BI32" i="4"/>
  <c r="LY54" i="4"/>
  <c r="LY32" i="4"/>
  <c r="LO78" i="4"/>
  <c r="IK54" i="4"/>
  <c r="IK32" i="4"/>
  <c r="EW32" i="4"/>
  <c r="GT78" i="4"/>
  <c r="EW54" i="4"/>
  <c r="GA78" i="4"/>
  <c r="EH54" i="4"/>
  <c r="EH32" i="4"/>
  <c r="KV78" i="4"/>
  <c r="BG78" i="4"/>
  <c r="AT54" i="4"/>
  <c r="AT32" i="4"/>
  <c r="LJ54" i="4"/>
  <c r="HV32" i="4"/>
  <c r="LJ32" i="4"/>
  <c r="HV54" i="4"/>
</calcChain>
</file>

<file path=xl/sharedStrings.xml><?xml version="1.0" encoding="utf-8"?>
<sst xmlns="http://schemas.openxmlformats.org/spreadsheetml/2006/main" count="311" uniqueCount="162">
  <si>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</si>
  <si>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</si>
  <si>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</si>
  <si>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</si>
  <si>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</si>
  <si>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</si>
  <si>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</si>
  <si>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</si>
  <si>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</si>
  <si>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</si>
  <si>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</si>
  <si>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</si>
  <si>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</si>
  <si>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</si>
  <si>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</si>
  <si>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</si>
  <si>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</si>
  <si>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</si>
  <si>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</si>
  <si>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</si>
  <si>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</si>
  <si>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</si>
  <si>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</si>
  <si>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</si>
  <si>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</si>
  <si>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</si>
  <si>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</si>
  <si>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</si>
  <si>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</si>
  <si>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</si>
  <si>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</si>
  <si>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</si>
  <si>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</si>
  <si>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</si>
  <si>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</si>
  <si>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</si>
  <si>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</si>
  <si>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</si>
  <si>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</si>
  <si>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</si>
  <si>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</si>
  <si>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</si>
  <si>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</si>
  <si>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</si>
  <si>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</si>
  <si>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</si>
  <si>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</si>
  <si>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</si>
  <si>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</si>
  <si>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</si>
  <si>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</si>
  <si>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</si>
  <si>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</si>
  <si>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</si>
  <si>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</si>
  <si>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</si>
  <si>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</si>
  <si>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</si>
  <si>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</si>
  <si>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</si>
  <si>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</si>
  <si>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</si>
  <si>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</si>
  <si>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</si>
  <si>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</si>
  <si>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</si>
  <si>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</si>
  <si>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</si>
  <si>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</si>
  <si>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</si>
  <si>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</si>
  <si>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</si>
  <si>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</si>
  <si>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</si>
  <si>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</si>
  <si>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</si>
  <si>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</si>
  <si>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</si>
  <si>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</si>
  <si>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</si>
  <si>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</si>
  <si>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</si>
  <si>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</si>
  <si>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</si>
  <si>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</si>
  <si>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</si>
  <si>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</si>
  <si>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</si>
  <si>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</si>
  <si>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</si>
  <si>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</si>
  <si>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</si>
  <si>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</si>
  <si>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</si>
  <si>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</si>
  <si>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</si>
  <si>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</si>
  <si>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</si>
  <si>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</si>
  <si>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</si>
  <si>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</si>
  <si>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</si>
  <si>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</si>
  <si>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</si>
  <si>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</si>
  <si>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</si>
  <si>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</si>
  <si>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</si>
  <si>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</si>
  <si>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</si>
  <si>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</si>
  <si>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</si>
  <si>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</si>
  <si>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</si>
  <si>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</si>
  <si>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</si>
  <si>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</si>
  <si>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</si>
  <si>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</si>
  <si>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</si>
  <si>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</si>
  <si>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</si>
  <si>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</si>
  <si>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</si>
  <si>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</si>
  <si>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当該値(N-4)</t>
    <phoneticPr fontId="5"/>
  </si>
  <si>
    <t>当該値(N-1)</t>
    <phoneticPr fontId="5"/>
  </si>
  <si>
    <t>当該値(N-3)</t>
    <phoneticPr fontId="5"/>
  </si>
  <si>
    <t>当該値(N-1)</t>
    <phoneticPr fontId="5"/>
  </si>
  <si>
    <t>当該値(N-3)</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</si>
  <si>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</si>
  <si>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</si>
  <si>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</si>
  <si>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</si>
  <si>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</si>
  <si>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</si>
  <si>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</si>
  <si>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</si>
  <si>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</si>
  <si>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</si>
  <si>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</si>
  <si>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</si>
  <si>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</si>
  <si>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</si>
  <si>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</si>
  <si>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</si>
  <si>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</si>
  <si>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</si>
  <si>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</si>
  <si>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</si>
  <si>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</si>
  <si>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</si>
  <si>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</si>
  <si>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</si>
  <si>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</si>
  <si>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</si>
  <si>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</si>
  <si>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</si>
  <si>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市民病院をはじめとした高度専門医療を担っている病院や周辺地域の保健医療福祉関係機関と密接に連携することにより、周辺地域の中心的な役割を担い、地域包括ケアの充実に貢献する。</t>
    <phoneticPr fontId="19"/>
  </si>
  <si>
    <t>平成5年7月に新築移転から約24年が経過しており、設備・医療機器ともに老朽化して来ている。
平成26年度の独立行政法人移行時に、土地・建物については時価評価に置き換えているため、有形固定資産減価償却率や１床当たり有形固定資産が、平均値と大きくかい離している。　　　　　　　　　　　　　　　　　　平成28年に液体酸素マニホールド、給湯ボイラーや内視鏡ビデオシステム等を更新し、平成29年度にはナースコール、ナースコール電話、電子カルテシステム等を更新して、有形固定資産が増えている。
このため、「①有形固定資産減価償却率」が増大している。
今後は、病院機能を維持するための投資は必要であるが、従前資産の償却状況を見ながら適切な投資を行う。</t>
    <rPh sb="0" eb="2">
      <t>ヘイセイ</t>
    </rPh>
    <rPh sb="3" eb="4">
      <t>ネン</t>
    </rPh>
    <rPh sb="5" eb="6">
      <t>ガツ</t>
    </rPh>
    <rPh sb="7" eb="9">
      <t>シンチク</t>
    </rPh>
    <rPh sb="9" eb="11">
      <t>イテン</t>
    </rPh>
    <rPh sb="13" eb="14">
      <t>ヤク</t>
    </rPh>
    <rPh sb="16" eb="17">
      <t>ネン</t>
    </rPh>
    <rPh sb="18" eb="20">
      <t>ケイカ</t>
    </rPh>
    <rPh sb="25" eb="27">
      <t>セツビ</t>
    </rPh>
    <rPh sb="28" eb="30">
      <t>イリョウ</t>
    </rPh>
    <rPh sb="30" eb="32">
      <t>キキ</t>
    </rPh>
    <rPh sb="35" eb="38">
      <t>ロウキュウカ</t>
    </rPh>
    <rPh sb="40" eb="41">
      <t>キ</t>
    </rPh>
    <rPh sb="46" eb="48">
      <t>ヘイセイ</t>
    </rPh>
    <rPh sb="50" eb="51">
      <t>ネン</t>
    </rPh>
    <rPh sb="51" eb="52">
      <t>ド</t>
    </rPh>
    <rPh sb="53" eb="55">
      <t>ドクリツ</t>
    </rPh>
    <rPh sb="55" eb="57">
      <t>ギョウセイ</t>
    </rPh>
    <rPh sb="57" eb="59">
      <t>ホウジン</t>
    </rPh>
    <rPh sb="59" eb="62">
      <t>イコウジ</t>
    </rPh>
    <rPh sb="64" eb="66">
      <t>トチ</t>
    </rPh>
    <rPh sb="67" eb="69">
      <t>タテモノ</t>
    </rPh>
    <rPh sb="74" eb="76">
      <t>ジカ</t>
    </rPh>
    <rPh sb="76" eb="78">
      <t>ヒョウカ</t>
    </rPh>
    <rPh sb="79" eb="80">
      <t>オ</t>
    </rPh>
    <rPh sb="81" eb="82">
      <t>カ</t>
    </rPh>
    <rPh sb="89" eb="91">
      <t>ユウケイ</t>
    </rPh>
    <rPh sb="91" eb="93">
      <t>コテイ</t>
    </rPh>
    <rPh sb="93" eb="95">
      <t>シサン</t>
    </rPh>
    <rPh sb="95" eb="97">
      <t>ゲンカ</t>
    </rPh>
    <rPh sb="97" eb="99">
      <t>ショウキャク</t>
    </rPh>
    <rPh sb="99" eb="100">
      <t>リツ</t>
    </rPh>
    <rPh sb="102" eb="103">
      <t>トコ</t>
    </rPh>
    <rPh sb="103" eb="104">
      <t>ア</t>
    </rPh>
    <rPh sb="106" eb="108">
      <t>ユウケイ</t>
    </rPh>
    <rPh sb="108" eb="110">
      <t>コテイ</t>
    </rPh>
    <rPh sb="110" eb="112">
      <t>シサン</t>
    </rPh>
    <rPh sb="114" eb="117">
      <t>ヘイキンチ</t>
    </rPh>
    <rPh sb="118" eb="119">
      <t>オオ</t>
    </rPh>
    <rPh sb="123" eb="124">
      <t>リ</t>
    </rPh>
    <rPh sb="147" eb="149">
      <t>ヘイセイ</t>
    </rPh>
    <rPh sb="151" eb="152">
      <t>ネン</t>
    </rPh>
    <rPh sb="153" eb="155">
      <t>エキタイ</t>
    </rPh>
    <rPh sb="155" eb="157">
      <t>サンソ</t>
    </rPh>
    <rPh sb="164" eb="166">
      <t>キュウトウ</t>
    </rPh>
    <rPh sb="171" eb="174">
      <t>ナイシキョウ</t>
    </rPh>
    <rPh sb="181" eb="182">
      <t>トウ</t>
    </rPh>
    <rPh sb="183" eb="185">
      <t>コウシン</t>
    </rPh>
    <rPh sb="187" eb="189">
      <t>ヘイセイ</t>
    </rPh>
    <rPh sb="191" eb="192">
      <t>ネン</t>
    </rPh>
    <rPh sb="192" eb="193">
      <t>ド</t>
    </rPh>
    <rPh sb="208" eb="210">
      <t>デンワ</t>
    </rPh>
    <rPh sb="211" eb="213">
      <t>デンシ</t>
    </rPh>
    <rPh sb="220" eb="221">
      <t>トウ</t>
    </rPh>
    <rPh sb="222" eb="224">
      <t>コウシン</t>
    </rPh>
    <rPh sb="234" eb="235">
      <t>フ</t>
    </rPh>
    <rPh sb="248" eb="250">
      <t>ユウケイ</t>
    </rPh>
    <rPh sb="250" eb="252">
      <t>コテイ</t>
    </rPh>
    <rPh sb="252" eb="254">
      <t>シサン</t>
    </rPh>
    <rPh sb="254" eb="256">
      <t>ゲンカ</t>
    </rPh>
    <rPh sb="256" eb="258">
      <t>ショウキャク</t>
    </rPh>
    <rPh sb="258" eb="259">
      <t>リツ</t>
    </rPh>
    <rPh sb="269" eb="271">
      <t>コンゴ</t>
    </rPh>
    <rPh sb="273" eb="275">
      <t>ビョウイン</t>
    </rPh>
    <rPh sb="275" eb="277">
      <t>キノウ</t>
    </rPh>
    <rPh sb="278" eb="280">
      <t>イジ</t>
    </rPh>
    <rPh sb="285" eb="287">
      <t>トウシ</t>
    </rPh>
    <rPh sb="288" eb="290">
      <t>ヒツヨウ</t>
    </rPh>
    <rPh sb="295" eb="297">
      <t>ジュウゼン</t>
    </rPh>
    <rPh sb="297" eb="299">
      <t>シサン</t>
    </rPh>
    <rPh sb="300" eb="302">
      <t>ショウキャク</t>
    </rPh>
    <rPh sb="302" eb="304">
      <t>ジョウキョウ</t>
    </rPh>
    <rPh sb="305" eb="306">
      <t>ミ</t>
    </rPh>
    <rPh sb="309" eb="311">
      <t>テキセツ</t>
    </rPh>
    <rPh sb="312" eb="314">
      <t>トウシ</t>
    </rPh>
    <rPh sb="315" eb="316">
      <t>オコナ</t>
    </rPh>
    <phoneticPr fontId="19"/>
  </si>
  <si>
    <t>地域包括ケア病床増設により、病床利用率・入院単価も上昇しており収益は拡大している。人員増員や減価償却費など費用の増大もあるが、経常利益を確保している。
今後も、急性期病院の後方支援の役割を果たすとともに経営の安定を図る。</t>
    <rPh sb="0" eb="2">
      <t>チイキ</t>
    </rPh>
    <rPh sb="2" eb="4">
      <t>ホウカツ</t>
    </rPh>
    <rPh sb="6" eb="8">
      <t>ビョウショウ</t>
    </rPh>
    <rPh sb="8" eb="10">
      <t>ゾウセツ</t>
    </rPh>
    <rPh sb="14" eb="16">
      <t>ビョウショウ</t>
    </rPh>
    <rPh sb="16" eb="19">
      <t>リヨウリツ</t>
    </rPh>
    <rPh sb="20" eb="22">
      <t>ニュウイン</t>
    </rPh>
    <rPh sb="22" eb="24">
      <t>タンカ</t>
    </rPh>
    <rPh sb="25" eb="27">
      <t>ジョウショウ</t>
    </rPh>
    <rPh sb="31" eb="33">
      <t>シュウエキ</t>
    </rPh>
    <rPh sb="34" eb="36">
      <t>カクダイ</t>
    </rPh>
    <rPh sb="41" eb="43">
      <t>ジンイン</t>
    </rPh>
    <rPh sb="43" eb="45">
      <t>ゾウイン</t>
    </rPh>
    <rPh sb="46" eb="48">
      <t>ゲンカ</t>
    </rPh>
    <rPh sb="48" eb="50">
      <t>ショウキャク</t>
    </rPh>
    <rPh sb="50" eb="51">
      <t>ヒ</t>
    </rPh>
    <rPh sb="53" eb="55">
      <t>ヒヨウ</t>
    </rPh>
    <rPh sb="56" eb="58">
      <t>ゾウダイ</t>
    </rPh>
    <rPh sb="63" eb="65">
      <t>ケイジョウ</t>
    </rPh>
    <rPh sb="65" eb="67">
      <t>リエキ</t>
    </rPh>
    <rPh sb="68" eb="70">
      <t>カクホ</t>
    </rPh>
    <rPh sb="76" eb="78">
      <t>コンゴ</t>
    </rPh>
    <rPh sb="80" eb="83">
      <t>キュウセイキ</t>
    </rPh>
    <rPh sb="83" eb="85">
      <t>ビョウイン</t>
    </rPh>
    <rPh sb="86" eb="88">
      <t>コウホウ</t>
    </rPh>
    <rPh sb="88" eb="90">
      <t>シエン</t>
    </rPh>
    <rPh sb="91" eb="93">
      <t>ヤクワリ</t>
    </rPh>
    <rPh sb="94" eb="95">
      <t>ハ</t>
    </rPh>
    <rPh sb="101" eb="103">
      <t>ケイエイ</t>
    </rPh>
    <rPh sb="104" eb="106">
      <t>アンテイ</t>
    </rPh>
    <rPh sb="107" eb="108">
      <t>ハカ</t>
    </rPh>
    <phoneticPr fontId="19"/>
  </si>
  <si>
    <t xml:space="preserve">平成29年7月に全60床のうち、地域包括ケア病床を24床から40床に増床、一般病床20床とした。
「④病床利用率」は、平成26年度に、地域包括ケア病床開設後、向上している。
「⑤一人当たりの患者単価」も、向上している。
医業収益が向上したが、地域包括ケア病床を増床するため内科医師１名、リハビリ職員４名増員したため、「①経常収支比率」「②医業収支比率」は前年度より悪化した。同様に、「⑦職員給与費比率」も悪化している。また、「⑧材料費比率」は地域包括ケア病床の増床により改善している。
今後も、岡山市民病院と一体となった医療サービスの提供を図り、地域の高度医療機関で急性期治療を受けた患者を受け入れる後方支援の役割を果たし、地域包括ケアの充実に貢献する。
</t>
    <rPh sb="0" eb="2">
      <t>ヘイセイ</t>
    </rPh>
    <rPh sb="6" eb="7">
      <t>ガツ</t>
    </rPh>
    <rPh sb="8" eb="9">
      <t>ゼン</t>
    </rPh>
    <rPh sb="11" eb="12">
      <t>トコ</t>
    </rPh>
    <rPh sb="16" eb="18">
      <t>チイキ</t>
    </rPh>
    <rPh sb="18" eb="20">
      <t>ホウカツ</t>
    </rPh>
    <rPh sb="22" eb="24">
      <t>ビョウショウ</t>
    </rPh>
    <rPh sb="27" eb="28">
      <t>トコ</t>
    </rPh>
    <rPh sb="32" eb="33">
      <t>トコ</t>
    </rPh>
    <rPh sb="34" eb="36">
      <t>ゾウショウ</t>
    </rPh>
    <rPh sb="37" eb="39">
      <t>イッパン</t>
    </rPh>
    <rPh sb="39" eb="41">
      <t>ビョウショウ</t>
    </rPh>
    <rPh sb="43" eb="44">
      <t>トコ</t>
    </rPh>
    <rPh sb="51" eb="53">
      <t>ビョウショウ</t>
    </rPh>
    <rPh sb="53" eb="56">
      <t>リヨウリツ</t>
    </rPh>
    <rPh sb="67" eb="69">
      <t>チイキ</t>
    </rPh>
    <rPh sb="69" eb="71">
      <t>ホウカツ</t>
    </rPh>
    <rPh sb="73" eb="75">
      <t>ビョウショウ</t>
    </rPh>
    <rPh sb="75" eb="77">
      <t>カイセツ</t>
    </rPh>
    <rPh sb="77" eb="78">
      <t>ゴ</t>
    </rPh>
    <rPh sb="79" eb="81">
      <t>コウジョウ</t>
    </rPh>
    <rPh sb="89" eb="91">
      <t>ヒトリ</t>
    </rPh>
    <rPh sb="91" eb="92">
      <t>ア</t>
    </rPh>
    <rPh sb="95" eb="97">
      <t>カンジャ</t>
    </rPh>
    <rPh sb="97" eb="99">
      <t>タンカ</t>
    </rPh>
    <rPh sb="102" eb="104">
      <t>コウジョウ</t>
    </rPh>
    <rPh sb="110" eb="112">
      <t>イギョウ</t>
    </rPh>
    <rPh sb="112" eb="114">
      <t>シュウエキ</t>
    </rPh>
    <rPh sb="115" eb="117">
      <t>コウジョウ</t>
    </rPh>
    <rPh sb="121" eb="123">
      <t>チイキ</t>
    </rPh>
    <rPh sb="123" eb="125">
      <t>ホウカツ</t>
    </rPh>
    <rPh sb="127" eb="129">
      <t>ビョウショウ</t>
    </rPh>
    <rPh sb="130" eb="132">
      <t>ゾウショウ</t>
    </rPh>
    <rPh sb="136" eb="138">
      <t>ナイカ</t>
    </rPh>
    <rPh sb="138" eb="140">
      <t>イシ</t>
    </rPh>
    <rPh sb="141" eb="142">
      <t>メイ</t>
    </rPh>
    <rPh sb="147" eb="149">
      <t>ショクイン</t>
    </rPh>
    <rPh sb="150" eb="151">
      <t>メイ</t>
    </rPh>
    <rPh sb="151" eb="153">
      <t>ゾウイン</t>
    </rPh>
    <rPh sb="169" eb="171">
      <t>イギョウ</t>
    </rPh>
    <rPh sb="171" eb="173">
      <t>シュウシ</t>
    </rPh>
    <rPh sb="173" eb="175">
      <t>ヒリツ</t>
    </rPh>
    <rPh sb="177" eb="179">
      <t>ゼンネン</t>
    </rPh>
    <rPh sb="179" eb="180">
      <t>ド</t>
    </rPh>
    <rPh sb="182" eb="184">
      <t>アッカ</t>
    </rPh>
    <rPh sb="187" eb="189">
      <t>ドウヨウ</t>
    </rPh>
    <rPh sb="193" eb="195">
      <t>ショクイン</t>
    </rPh>
    <rPh sb="195" eb="197">
      <t>キュウヨ</t>
    </rPh>
    <rPh sb="197" eb="198">
      <t>ヒ</t>
    </rPh>
    <rPh sb="198" eb="200">
      <t>ヒリツ</t>
    </rPh>
    <rPh sb="202" eb="204">
      <t>アッカ</t>
    </rPh>
    <rPh sb="214" eb="216">
      <t>ザイリョウ</t>
    </rPh>
    <rPh sb="216" eb="217">
      <t>ヒ</t>
    </rPh>
    <rPh sb="217" eb="219">
      <t>ヒリツ</t>
    </rPh>
    <rPh sb="221" eb="223">
      <t>チイキ</t>
    </rPh>
    <rPh sb="223" eb="225">
      <t>ホウカツ</t>
    </rPh>
    <rPh sb="227" eb="229">
      <t>ビョウショウ</t>
    </rPh>
    <rPh sb="230" eb="232">
      <t>ゾウショウ</t>
    </rPh>
    <rPh sb="235" eb="237">
      <t>カイゼン</t>
    </rPh>
    <rPh sb="243" eb="245">
      <t>コンゴ</t>
    </rPh>
    <rPh sb="247" eb="249">
      <t>オカヤマ</t>
    </rPh>
    <rPh sb="249" eb="251">
      <t>シミン</t>
    </rPh>
    <rPh sb="251" eb="253">
      <t>ビョウイン</t>
    </rPh>
    <rPh sb="254" eb="256">
      <t>イッタイ</t>
    </rPh>
    <rPh sb="260" eb="262">
      <t>イリョウ</t>
    </rPh>
    <rPh sb="267" eb="269">
      <t>テイキョウ</t>
    </rPh>
    <rPh sb="270" eb="271">
      <t>ハカ</t>
    </rPh>
    <rPh sb="273" eb="275">
      <t>チイキ</t>
    </rPh>
    <rPh sb="276" eb="278">
      <t>コウド</t>
    </rPh>
    <rPh sb="278" eb="280">
      <t>イリョウ</t>
    </rPh>
    <rPh sb="280" eb="282">
      <t>キカン</t>
    </rPh>
    <rPh sb="283" eb="286">
      <t>キュウセイキ</t>
    </rPh>
    <rPh sb="312" eb="314">
      <t>チイキ</t>
    </rPh>
    <rPh sb="314" eb="316">
      <t>ホウカツ</t>
    </rPh>
    <rPh sb="319" eb="321">
      <t>ジュウジツ</t>
    </rPh>
    <rPh sb="322" eb="324">
      <t>コウケン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</si>
</sst>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6" borderId="5" xfId="3" applyFont="1" applyFill="1" applyBorder="1" applyAlignment="1" applyProtection="1">
      <alignment horizontal="left" vertical="top" wrapText="1"/>
      <protection locked="0"/>
    </xf>
    <xf numFmtId="0" fontId="6" fillId="6" borderId="6" xfId="3" applyFont="1" applyFill="1" applyBorder="1" applyAlignment="1" applyProtection="1">
      <alignment horizontal="left" vertical="top" wrapText="1"/>
      <protection locked="0"/>
    </xf>
    <xf numFmtId="0" fontId="6" fillId="6" borderId="7" xfId="3" applyFont="1" applyFill="1" applyBorder="1" applyAlignment="1" applyProtection="1">
      <alignment horizontal="left" vertical="top" wrapText="1"/>
      <protection locked="0"/>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61</c:v>
                </c:pt>
                <c:pt idx="2">
                  <c:v>62.7</c:v>
                </c:pt>
                <c:pt idx="3">
                  <c:v>70.099999999999994</c:v>
                </c:pt>
                <c:pt idx="4">
                  <c:v>82.6</c:v>
                </c:pt>
              </c:numCache>
            </c:numRef>
          </c:val>
          <c:extLst xmlns:c16r2="http://schemas.microsoft.com/office/drawing/2015/06/chart">
            <c:ext xmlns:c16="http://schemas.microsoft.com/office/drawing/2014/chart" uri="{C3380CC4-5D6E-409C-BE32-E72D297353CC}">
              <c16:uniqueId val="{00000000-4AAE-497C-A6C5-D9353FA4A3B3}"/>
            </c:ext>
          </c:extLst>
        </c:ser>
        <c:dLbls>
          <c:showLegendKey val="0"/>
          <c:showVal val="0"/>
          <c:showCatName val="0"/>
          <c:showSerName val="0"/>
          <c:showPercent val="0"/>
          <c:showBubbleSize val="0"/>
        </c:dLbls>
        <c:gapWidth val="150"/>
        <c:axId val="97157888"/>
        <c:axId val="971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AAE-497C-A6C5-D9353FA4A3B3}"/>
            </c:ext>
          </c:extLst>
        </c:ser>
        <c:dLbls>
          <c:showLegendKey val="0"/>
          <c:showVal val="0"/>
          <c:showCatName val="0"/>
          <c:showSerName val="0"/>
          <c:showPercent val="0"/>
          <c:showBubbleSize val="0"/>
        </c:dLbls>
        <c:marker val="1"/>
        <c:smooth val="0"/>
        <c:axId val="97157888"/>
        <c:axId val="97159808"/>
      </c:lineChart>
      <c:dateAx>
        <c:axId val="97157888"/>
        <c:scaling>
          <c:orientation val="minMax"/>
        </c:scaling>
        <c:delete val="1"/>
        <c:axPos val="b"/>
        <c:numFmt formatCode="ge" sourceLinked="1"/>
        <c:majorTickMark val="none"/>
        <c:minorTickMark val="none"/>
        <c:tickLblPos val="none"/>
        <c:crossAx val="97159808"/>
        <c:crosses val="autoZero"/>
        <c:auto val="1"/>
        <c:lblOffset val="100"/>
        <c:baseTimeUnit val="years"/>
      </c:dateAx>
      <c:valAx>
        <c:axId val="971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7305</c:v>
                </c:pt>
                <c:pt idx="2">
                  <c:v>7351</c:v>
                </c:pt>
                <c:pt idx="3">
                  <c:v>7875</c:v>
                </c:pt>
                <c:pt idx="4">
                  <c:v>7902</c:v>
                </c:pt>
              </c:numCache>
            </c:numRef>
          </c:val>
          <c:extLst xmlns:c16r2="http://schemas.microsoft.com/office/drawing/2015/06/chart">
            <c:ext xmlns:c16="http://schemas.microsoft.com/office/drawing/2014/chart" uri="{C3380CC4-5D6E-409C-BE32-E72D297353CC}">
              <c16:uniqueId val="{00000000-4929-46E8-BC59-87ED09D7AC4F}"/>
            </c:ext>
          </c:extLst>
        </c:ser>
        <c:dLbls>
          <c:showLegendKey val="0"/>
          <c:showVal val="0"/>
          <c:showCatName val="0"/>
          <c:showSerName val="0"/>
          <c:showPercent val="0"/>
          <c:showBubbleSize val="0"/>
        </c:dLbls>
        <c:gapWidth val="150"/>
        <c:axId val="98055680"/>
        <c:axId val="980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4929-46E8-BC59-87ED09D7AC4F}"/>
            </c:ext>
          </c:extLst>
        </c:ser>
        <c:dLbls>
          <c:showLegendKey val="0"/>
          <c:showVal val="0"/>
          <c:showCatName val="0"/>
          <c:showSerName val="0"/>
          <c:showPercent val="0"/>
          <c:showBubbleSize val="0"/>
        </c:dLbls>
        <c:marker val="1"/>
        <c:smooth val="0"/>
        <c:axId val="98055680"/>
        <c:axId val="98057600"/>
      </c:lineChart>
      <c:dateAx>
        <c:axId val="98055680"/>
        <c:scaling>
          <c:orientation val="minMax"/>
        </c:scaling>
        <c:delete val="1"/>
        <c:axPos val="b"/>
        <c:numFmt formatCode="ge" sourceLinked="1"/>
        <c:majorTickMark val="none"/>
        <c:minorTickMark val="none"/>
        <c:tickLblPos val="none"/>
        <c:crossAx val="98057600"/>
        <c:crosses val="autoZero"/>
        <c:auto val="1"/>
        <c:lblOffset val="100"/>
        <c:baseTimeUnit val="years"/>
      </c:dateAx>
      <c:valAx>
        <c:axId val="9805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25953</c:v>
                </c:pt>
                <c:pt idx="2">
                  <c:v>26874</c:v>
                </c:pt>
                <c:pt idx="3">
                  <c:v>26754</c:v>
                </c:pt>
                <c:pt idx="4">
                  <c:v>28840</c:v>
                </c:pt>
              </c:numCache>
            </c:numRef>
          </c:val>
          <c:extLst xmlns:c16r2="http://schemas.microsoft.com/office/drawing/2015/06/chart">
            <c:ext xmlns:c16="http://schemas.microsoft.com/office/drawing/2014/chart" uri="{C3380CC4-5D6E-409C-BE32-E72D297353CC}">
              <c16:uniqueId val="{00000000-E6E9-4551-9A53-C175CD76FA3C}"/>
            </c:ext>
          </c:extLst>
        </c:ser>
        <c:dLbls>
          <c:showLegendKey val="0"/>
          <c:showVal val="0"/>
          <c:showCatName val="0"/>
          <c:showSerName val="0"/>
          <c:showPercent val="0"/>
          <c:showBubbleSize val="0"/>
        </c:dLbls>
        <c:gapWidth val="150"/>
        <c:axId val="98100352"/>
        <c:axId val="981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6E9-4551-9A53-C175CD76FA3C}"/>
            </c:ext>
          </c:extLst>
        </c:ser>
        <c:dLbls>
          <c:showLegendKey val="0"/>
          <c:showVal val="0"/>
          <c:showCatName val="0"/>
          <c:showSerName val="0"/>
          <c:showPercent val="0"/>
          <c:showBubbleSize val="0"/>
        </c:dLbls>
        <c:marker val="1"/>
        <c:smooth val="0"/>
        <c:axId val="98100352"/>
        <c:axId val="98102272"/>
      </c:lineChart>
      <c:dateAx>
        <c:axId val="98100352"/>
        <c:scaling>
          <c:orientation val="minMax"/>
        </c:scaling>
        <c:delete val="1"/>
        <c:axPos val="b"/>
        <c:numFmt formatCode="ge" sourceLinked="1"/>
        <c:majorTickMark val="none"/>
        <c:minorTickMark val="none"/>
        <c:tickLblPos val="none"/>
        <c:crossAx val="98102272"/>
        <c:crosses val="autoZero"/>
        <c:auto val="1"/>
        <c:lblOffset val="100"/>
        <c:baseTimeUnit val="years"/>
      </c:dateAx>
      <c:valAx>
        <c:axId val="9810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6D-41A0-8C44-6F19DB57CA69}"/>
            </c:ext>
          </c:extLst>
        </c:ser>
        <c:dLbls>
          <c:showLegendKey val="0"/>
          <c:showVal val="0"/>
          <c:showCatName val="0"/>
          <c:showSerName val="0"/>
          <c:showPercent val="0"/>
          <c:showBubbleSize val="0"/>
        </c:dLbls>
        <c:gapWidth val="150"/>
        <c:axId val="97473280"/>
        <c:axId val="974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B46D-41A0-8C44-6F19DB57CA69}"/>
            </c:ext>
          </c:extLst>
        </c:ser>
        <c:dLbls>
          <c:showLegendKey val="0"/>
          <c:showVal val="0"/>
          <c:showCatName val="0"/>
          <c:showSerName val="0"/>
          <c:showPercent val="0"/>
          <c:showBubbleSize val="0"/>
        </c:dLbls>
        <c:marker val="1"/>
        <c:smooth val="0"/>
        <c:axId val="97473280"/>
        <c:axId val="97475200"/>
      </c:lineChart>
      <c:dateAx>
        <c:axId val="97473280"/>
        <c:scaling>
          <c:orientation val="minMax"/>
        </c:scaling>
        <c:delete val="1"/>
        <c:axPos val="b"/>
        <c:numFmt formatCode="ge" sourceLinked="1"/>
        <c:majorTickMark val="none"/>
        <c:minorTickMark val="none"/>
        <c:tickLblPos val="none"/>
        <c:crossAx val="97475200"/>
        <c:crosses val="autoZero"/>
        <c:auto val="1"/>
        <c:lblOffset val="100"/>
        <c:baseTimeUnit val="years"/>
      </c:dateAx>
      <c:valAx>
        <c:axId val="974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88.5</c:v>
                </c:pt>
                <c:pt idx="2">
                  <c:v>92.9</c:v>
                </c:pt>
                <c:pt idx="3">
                  <c:v>95.8</c:v>
                </c:pt>
                <c:pt idx="4">
                  <c:v>92.1</c:v>
                </c:pt>
              </c:numCache>
            </c:numRef>
          </c:val>
          <c:extLst xmlns:c16r2="http://schemas.microsoft.com/office/drawing/2015/06/chart">
            <c:ext xmlns:c16="http://schemas.microsoft.com/office/drawing/2014/chart" uri="{C3380CC4-5D6E-409C-BE32-E72D297353CC}">
              <c16:uniqueId val="{00000000-167E-4D0F-BE15-D494DCA0F0CE}"/>
            </c:ext>
          </c:extLst>
        </c:ser>
        <c:dLbls>
          <c:showLegendKey val="0"/>
          <c:showVal val="0"/>
          <c:showCatName val="0"/>
          <c:showSerName val="0"/>
          <c:showPercent val="0"/>
          <c:showBubbleSize val="0"/>
        </c:dLbls>
        <c:gapWidth val="150"/>
        <c:axId val="97587584"/>
        <c:axId val="975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167E-4D0F-BE15-D494DCA0F0CE}"/>
            </c:ext>
          </c:extLst>
        </c:ser>
        <c:dLbls>
          <c:showLegendKey val="0"/>
          <c:showVal val="0"/>
          <c:showCatName val="0"/>
          <c:showSerName val="0"/>
          <c:showPercent val="0"/>
          <c:showBubbleSize val="0"/>
        </c:dLbls>
        <c:marker val="1"/>
        <c:smooth val="0"/>
        <c:axId val="97587584"/>
        <c:axId val="97589504"/>
      </c:lineChart>
      <c:dateAx>
        <c:axId val="97587584"/>
        <c:scaling>
          <c:orientation val="minMax"/>
        </c:scaling>
        <c:delete val="1"/>
        <c:axPos val="b"/>
        <c:numFmt formatCode="ge" sourceLinked="1"/>
        <c:majorTickMark val="none"/>
        <c:minorTickMark val="none"/>
        <c:tickLblPos val="none"/>
        <c:crossAx val="97589504"/>
        <c:crosses val="autoZero"/>
        <c:auto val="1"/>
        <c:lblOffset val="100"/>
        <c:baseTimeUnit val="years"/>
      </c:dateAx>
      <c:valAx>
        <c:axId val="9758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108.3</c:v>
                </c:pt>
                <c:pt idx="2">
                  <c:v>113.5</c:v>
                </c:pt>
                <c:pt idx="3">
                  <c:v>111</c:v>
                </c:pt>
                <c:pt idx="4">
                  <c:v>106.6</c:v>
                </c:pt>
              </c:numCache>
            </c:numRef>
          </c:val>
          <c:extLst xmlns:c16r2="http://schemas.microsoft.com/office/drawing/2015/06/chart">
            <c:ext xmlns:c16="http://schemas.microsoft.com/office/drawing/2014/chart" uri="{C3380CC4-5D6E-409C-BE32-E72D297353CC}">
              <c16:uniqueId val="{00000000-2E8B-4F13-B514-1FAAC4D4200E}"/>
            </c:ext>
          </c:extLst>
        </c:ser>
        <c:dLbls>
          <c:showLegendKey val="0"/>
          <c:showVal val="0"/>
          <c:showCatName val="0"/>
          <c:showSerName val="0"/>
          <c:showPercent val="0"/>
          <c:showBubbleSize val="0"/>
        </c:dLbls>
        <c:gapWidth val="150"/>
        <c:axId val="97636352"/>
        <c:axId val="976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2E8B-4F13-B514-1FAAC4D4200E}"/>
            </c:ext>
          </c:extLst>
        </c:ser>
        <c:dLbls>
          <c:showLegendKey val="0"/>
          <c:showVal val="0"/>
          <c:showCatName val="0"/>
          <c:showSerName val="0"/>
          <c:showPercent val="0"/>
          <c:showBubbleSize val="0"/>
        </c:dLbls>
        <c:marker val="1"/>
        <c:smooth val="0"/>
        <c:axId val="97636352"/>
        <c:axId val="97638272"/>
      </c:lineChart>
      <c:dateAx>
        <c:axId val="97636352"/>
        <c:scaling>
          <c:orientation val="minMax"/>
        </c:scaling>
        <c:delete val="1"/>
        <c:axPos val="b"/>
        <c:numFmt formatCode="ge" sourceLinked="1"/>
        <c:majorTickMark val="none"/>
        <c:minorTickMark val="none"/>
        <c:tickLblPos val="none"/>
        <c:crossAx val="97638272"/>
        <c:crosses val="autoZero"/>
        <c:auto val="1"/>
        <c:lblOffset val="100"/>
        <c:baseTimeUnit val="years"/>
      </c:dateAx>
      <c:valAx>
        <c:axId val="9763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63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12.7</c:v>
                </c:pt>
                <c:pt idx="2">
                  <c:v>25.1</c:v>
                </c:pt>
                <c:pt idx="3">
                  <c:v>31.9</c:v>
                </c:pt>
                <c:pt idx="4">
                  <c:v>34.6</c:v>
                </c:pt>
              </c:numCache>
            </c:numRef>
          </c:val>
          <c:extLst xmlns:c16r2="http://schemas.microsoft.com/office/drawing/2015/06/chart">
            <c:ext xmlns:c16="http://schemas.microsoft.com/office/drawing/2014/chart" uri="{C3380CC4-5D6E-409C-BE32-E72D297353CC}">
              <c16:uniqueId val="{00000000-2B71-405E-B3B3-F9F64F71AD61}"/>
            </c:ext>
          </c:extLst>
        </c:ser>
        <c:dLbls>
          <c:showLegendKey val="0"/>
          <c:showVal val="0"/>
          <c:showCatName val="0"/>
          <c:showSerName val="0"/>
          <c:showPercent val="0"/>
          <c:showBubbleSize val="0"/>
        </c:dLbls>
        <c:gapWidth val="150"/>
        <c:axId val="97682560"/>
        <c:axId val="976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2B71-405E-B3B3-F9F64F71AD61}"/>
            </c:ext>
          </c:extLst>
        </c:ser>
        <c:dLbls>
          <c:showLegendKey val="0"/>
          <c:showVal val="0"/>
          <c:showCatName val="0"/>
          <c:showSerName val="0"/>
          <c:showPercent val="0"/>
          <c:showBubbleSize val="0"/>
        </c:dLbls>
        <c:marker val="1"/>
        <c:smooth val="0"/>
        <c:axId val="97682560"/>
        <c:axId val="97684480"/>
      </c:lineChart>
      <c:dateAx>
        <c:axId val="97682560"/>
        <c:scaling>
          <c:orientation val="minMax"/>
        </c:scaling>
        <c:delete val="1"/>
        <c:axPos val="b"/>
        <c:numFmt formatCode="ge" sourceLinked="1"/>
        <c:majorTickMark val="none"/>
        <c:minorTickMark val="none"/>
        <c:tickLblPos val="none"/>
        <c:crossAx val="97684480"/>
        <c:crosses val="autoZero"/>
        <c:auto val="1"/>
        <c:lblOffset val="100"/>
        <c:baseTimeUnit val="years"/>
      </c:dateAx>
      <c:valAx>
        <c:axId val="976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25.8</c:v>
                </c:pt>
                <c:pt idx="2">
                  <c:v>49.7</c:v>
                </c:pt>
                <c:pt idx="3">
                  <c:v>58.5</c:v>
                </c:pt>
                <c:pt idx="4">
                  <c:v>52.4</c:v>
                </c:pt>
              </c:numCache>
            </c:numRef>
          </c:val>
          <c:extLst xmlns:c16r2="http://schemas.microsoft.com/office/drawing/2015/06/chart">
            <c:ext xmlns:c16="http://schemas.microsoft.com/office/drawing/2014/chart" uri="{C3380CC4-5D6E-409C-BE32-E72D297353CC}">
              <c16:uniqueId val="{00000000-B3C3-43E4-BE12-6C53AFA85B3F}"/>
            </c:ext>
          </c:extLst>
        </c:ser>
        <c:dLbls>
          <c:showLegendKey val="0"/>
          <c:showVal val="0"/>
          <c:showCatName val="0"/>
          <c:showSerName val="0"/>
          <c:showPercent val="0"/>
          <c:showBubbleSize val="0"/>
        </c:dLbls>
        <c:gapWidth val="150"/>
        <c:axId val="97799552"/>
        <c:axId val="978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B3C3-43E4-BE12-6C53AFA85B3F}"/>
            </c:ext>
          </c:extLst>
        </c:ser>
        <c:dLbls>
          <c:showLegendKey val="0"/>
          <c:showVal val="0"/>
          <c:showCatName val="0"/>
          <c:showSerName val="0"/>
          <c:showPercent val="0"/>
          <c:showBubbleSize val="0"/>
        </c:dLbls>
        <c:marker val="1"/>
        <c:smooth val="0"/>
        <c:axId val="97799552"/>
        <c:axId val="97801728"/>
      </c:lineChart>
      <c:dateAx>
        <c:axId val="97799552"/>
        <c:scaling>
          <c:orientation val="minMax"/>
        </c:scaling>
        <c:delete val="1"/>
        <c:axPos val="b"/>
        <c:numFmt formatCode="ge" sourceLinked="1"/>
        <c:majorTickMark val="none"/>
        <c:minorTickMark val="none"/>
        <c:tickLblPos val="none"/>
        <c:crossAx val="97801728"/>
        <c:crosses val="autoZero"/>
        <c:auto val="1"/>
        <c:lblOffset val="100"/>
        <c:baseTimeUnit val="years"/>
      </c:dateAx>
      <c:valAx>
        <c:axId val="9780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6630467</c:v>
                </c:pt>
                <c:pt idx="2">
                  <c:v>7027217</c:v>
                </c:pt>
                <c:pt idx="3">
                  <c:v>7331133</c:v>
                </c:pt>
                <c:pt idx="4">
                  <c:v>8664250</c:v>
                </c:pt>
              </c:numCache>
            </c:numRef>
          </c:val>
          <c:extLst xmlns:c16r2="http://schemas.microsoft.com/office/drawing/2015/06/chart">
            <c:ext xmlns:c16="http://schemas.microsoft.com/office/drawing/2014/chart" uri="{C3380CC4-5D6E-409C-BE32-E72D297353CC}">
              <c16:uniqueId val="{00000000-A6C5-452B-8505-AFE2239887F6}"/>
            </c:ext>
          </c:extLst>
        </c:ser>
        <c:dLbls>
          <c:showLegendKey val="0"/>
          <c:showVal val="0"/>
          <c:showCatName val="0"/>
          <c:showSerName val="0"/>
          <c:showPercent val="0"/>
          <c:showBubbleSize val="0"/>
        </c:dLbls>
        <c:gapWidth val="150"/>
        <c:axId val="97835648"/>
        <c:axId val="978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6C5-452B-8505-AFE2239887F6}"/>
            </c:ext>
          </c:extLst>
        </c:ser>
        <c:dLbls>
          <c:showLegendKey val="0"/>
          <c:showVal val="0"/>
          <c:showCatName val="0"/>
          <c:showSerName val="0"/>
          <c:showPercent val="0"/>
          <c:showBubbleSize val="0"/>
        </c:dLbls>
        <c:marker val="1"/>
        <c:smooth val="0"/>
        <c:axId val="97835648"/>
        <c:axId val="97858304"/>
      </c:lineChart>
      <c:dateAx>
        <c:axId val="97835648"/>
        <c:scaling>
          <c:orientation val="minMax"/>
        </c:scaling>
        <c:delete val="1"/>
        <c:axPos val="b"/>
        <c:numFmt formatCode="ge" sourceLinked="1"/>
        <c:majorTickMark val="none"/>
        <c:minorTickMark val="none"/>
        <c:tickLblPos val="none"/>
        <c:crossAx val="97858304"/>
        <c:crosses val="autoZero"/>
        <c:auto val="1"/>
        <c:lblOffset val="100"/>
        <c:baseTimeUnit val="years"/>
      </c:dateAx>
      <c:valAx>
        <c:axId val="9785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7.3</c:v>
                </c:pt>
                <c:pt idx="2">
                  <c:v>6.2</c:v>
                </c:pt>
                <c:pt idx="3">
                  <c:v>5.6</c:v>
                </c:pt>
                <c:pt idx="4">
                  <c:v>4.8</c:v>
                </c:pt>
              </c:numCache>
            </c:numRef>
          </c:val>
          <c:extLst xmlns:c16r2="http://schemas.microsoft.com/office/drawing/2015/06/chart">
            <c:ext xmlns:c16="http://schemas.microsoft.com/office/drawing/2014/chart" uri="{C3380CC4-5D6E-409C-BE32-E72D297353CC}">
              <c16:uniqueId val="{00000000-D717-47F1-847C-CF33602BA9BD}"/>
            </c:ext>
          </c:extLst>
        </c:ser>
        <c:dLbls>
          <c:showLegendKey val="0"/>
          <c:showVal val="0"/>
          <c:showCatName val="0"/>
          <c:showSerName val="0"/>
          <c:showPercent val="0"/>
          <c:showBubbleSize val="0"/>
        </c:dLbls>
        <c:gapWidth val="150"/>
        <c:axId val="97896704"/>
        <c:axId val="978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D717-47F1-847C-CF33602BA9BD}"/>
            </c:ext>
          </c:extLst>
        </c:ser>
        <c:dLbls>
          <c:showLegendKey val="0"/>
          <c:showVal val="0"/>
          <c:showCatName val="0"/>
          <c:showSerName val="0"/>
          <c:showPercent val="0"/>
          <c:showBubbleSize val="0"/>
        </c:dLbls>
        <c:marker val="1"/>
        <c:smooth val="0"/>
        <c:axId val="97896704"/>
        <c:axId val="97898880"/>
      </c:lineChart>
      <c:dateAx>
        <c:axId val="97896704"/>
        <c:scaling>
          <c:orientation val="minMax"/>
        </c:scaling>
        <c:delete val="1"/>
        <c:axPos val="b"/>
        <c:numFmt formatCode="ge" sourceLinked="1"/>
        <c:majorTickMark val="none"/>
        <c:minorTickMark val="none"/>
        <c:tickLblPos val="none"/>
        <c:crossAx val="97898880"/>
        <c:crosses val="autoZero"/>
        <c:auto val="1"/>
        <c:lblOffset val="100"/>
        <c:baseTimeUnit val="years"/>
      </c:dateAx>
      <c:valAx>
        <c:axId val="9789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58.2</c:v>
                </c:pt>
                <c:pt idx="2">
                  <c:v>55.3</c:v>
                </c:pt>
                <c:pt idx="3">
                  <c:v>61.5</c:v>
                </c:pt>
                <c:pt idx="4">
                  <c:v>64.2</c:v>
                </c:pt>
              </c:numCache>
            </c:numRef>
          </c:val>
          <c:extLst xmlns:c16r2="http://schemas.microsoft.com/office/drawing/2015/06/chart">
            <c:ext xmlns:c16="http://schemas.microsoft.com/office/drawing/2014/chart" uri="{C3380CC4-5D6E-409C-BE32-E72D297353CC}">
              <c16:uniqueId val="{00000000-918C-4396-82EB-9C50CB96DBD5}"/>
            </c:ext>
          </c:extLst>
        </c:ser>
        <c:dLbls>
          <c:showLegendKey val="0"/>
          <c:showVal val="0"/>
          <c:showCatName val="0"/>
          <c:showSerName val="0"/>
          <c:showPercent val="0"/>
          <c:showBubbleSize val="0"/>
        </c:dLbls>
        <c:gapWidth val="150"/>
        <c:axId val="97998720"/>
        <c:axId val="980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918C-4396-82EB-9C50CB96DBD5}"/>
            </c:ext>
          </c:extLst>
        </c:ser>
        <c:dLbls>
          <c:showLegendKey val="0"/>
          <c:showVal val="0"/>
          <c:showCatName val="0"/>
          <c:showSerName val="0"/>
          <c:showPercent val="0"/>
          <c:showBubbleSize val="0"/>
        </c:dLbls>
        <c:marker val="1"/>
        <c:smooth val="0"/>
        <c:axId val="97998720"/>
        <c:axId val="98000896"/>
      </c:lineChart>
      <c:dateAx>
        <c:axId val="97998720"/>
        <c:scaling>
          <c:orientation val="minMax"/>
        </c:scaling>
        <c:delete val="1"/>
        <c:axPos val="b"/>
        <c:numFmt formatCode="ge" sourceLinked="1"/>
        <c:majorTickMark val="none"/>
        <c:minorTickMark val="none"/>
        <c:tickLblPos val="none"/>
        <c:crossAx val="98000896"/>
        <c:crosses val="autoZero"/>
        <c:auto val="1"/>
        <c:lblOffset val="100"/>
        <c:baseTimeUnit val="years"/>
      </c:dateAx>
      <c:valAx>
        <c:axId val="9800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岡山県地方独立行政法人岡山市立総合医療センター　岡山市立せのお病院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3995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161</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f>データ!AI7</f>
        <v>108.3</v>
      </c>
      <c r="AF33" s="125"/>
      <c r="AG33" s="125"/>
      <c r="AH33" s="125"/>
      <c r="AI33" s="125"/>
      <c r="AJ33" s="125"/>
      <c r="AK33" s="125"/>
      <c r="AL33" s="125"/>
      <c r="AM33" s="125"/>
      <c r="AN33" s="125"/>
      <c r="AO33" s="125"/>
      <c r="AP33" s="125"/>
      <c r="AQ33" s="125"/>
      <c r="AR33" s="125"/>
      <c r="AS33" s="126"/>
      <c r="AT33" s="124">
        <f>データ!AJ7</f>
        <v>113.5</v>
      </c>
      <c r="AU33" s="125"/>
      <c r="AV33" s="125"/>
      <c r="AW33" s="125"/>
      <c r="AX33" s="125"/>
      <c r="AY33" s="125"/>
      <c r="AZ33" s="125"/>
      <c r="BA33" s="125"/>
      <c r="BB33" s="125"/>
      <c r="BC33" s="125"/>
      <c r="BD33" s="125"/>
      <c r="BE33" s="125"/>
      <c r="BF33" s="125"/>
      <c r="BG33" s="125"/>
      <c r="BH33" s="126"/>
      <c r="BI33" s="124">
        <f>データ!AK7</f>
        <v>111</v>
      </c>
      <c r="BJ33" s="125"/>
      <c r="BK33" s="125"/>
      <c r="BL33" s="125"/>
      <c r="BM33" s="125"/>
      <c r="BN33" s="125"/>
      <c r="BO33" s="125"/>
      <c r="BP33" s="125"/>
      <c r="BQ33" s="125"/>
      <c r="BR33" s="125"/>
      <c r="BS33" s="125"/>
      <c r="BT33" s="125"/>
      <c r="BU33" s="125"/>
      <c r="BV33" s="125"/>
      <c r="BW33" s="126"/>
      <c r="BX33" s="124">
        <f>データ!AL7</f>
        <v>106.6</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f>データ!AT7</f>
        <v>88.5</v>
      </c>
      <c r="DT33" s="125"/>
      <c r="DU33" s="125"/>
      <c r="DV33" s="125"/>
      <c r="DW33" s="125"/>
      <c r="DX33" s="125"/>
      <c r="DY33" s="125"/>
      <c r="DZ33" s="125"/>
      <c r="EA33" s="125"/>
      <c r="EB33" s="125"/>
      <c r="EC33" s="125"/>
      <c r="ED33" s="125"/>
      <c r="EE33" s="125"/>
      <c r="EF33" s="125"/>
      <c r="EG33" s="126"/>
      <c r="EH33" s="124">
        <f>データ!AU7</f>
        <v>92.9</v>
      </c>
      <c r="EI33" s="125"/>
      <c r="EJ33" s="125"/>
      <c r="EK33" s="125"/>
      <c r="EL33" s="125"/>
      <c r="EM33" s="125"/>
      <c r="EN33" s="125"/>
      <c r="EO33" s="125"/>
      <c r="EP33" s="125"/>
      <c r="EQ33" s="125"/>
      <c r="ER33" s="125"/>
      <c r="ES33" s="125"/>
      <c r="ET33" s="125"/>
      <c r="EU33" s="125"/>
      <c r="EV33" s="126"/>
      <c r="EW33" s="124">
        <f>データ!AV7</f>
        <v>95.8</v>
      </c>
      <c r="EX33" s="125"/>
      <c r="EY33" s="125"/>
      <c r="EZ33" s="125"/>
      <c r="FA33" s="125"/>
      <c r="FB33" s="125"/>
      <c r="FC33" s="125"/>
      <c r="FD33" s="125"/>
      <c r="FE33" s="125"/>
      <c r="FF33" s="125"/>
      <c r="FG33" s="125"/>
      <c r="FH33" s="125"/>
      <c r="FI33" s="125"/>
      <c r="FJ33" s="125"/>
      <c r="FK33" s="126"/>
      <c r="FL33" s="124">
        <f>データ!AW7</f>
        <v>92.1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f>データ!BP7</f>
        <v>61</v>
      </c>
      <c r="KV33" s="125"/>
      <c r="KW33" s="125"/>
      <c r="KX33" s="125"/>
      <c r="KY33" s="125"/>
      <c r="KZ33" s="125"/>
      <c r="LA33" s="125"/>
      <c r="LB33" s="125"/>
      <c r="LC33" s="125"/>
      <c r="LD33" s="125"/>
      <c r="LE33" s="125"/>
      <c r="LF33" s="125"/>
      <c r="LG33" s="125"/>
      <c r="LH33" s="125"/>
      <c r="LI33" s="126"/>
      <c r="LJ33" s="124">
        <f>データ!BQ7</f>
        <v>62.7</v>
      </c>
      <c r="LK33" s="125"/>
      <c r="LL33" s="125"/>
      <c r="LM33" s="125"/>
      <c r="LN33" s="125"/>
      <c r="LO33" s="125"/>
      <c r="LP33" s="125"/>
      <c r="LQ33" s="125"/>
      <c r="LR33" s="125"/>
      <c r="LS33" s="125"/>
      <c r="LT33" s="125"/>
      <c r="LU33" s="125"/>
      <c r="LV33" s="125"/>
      <c r="LW33" s="125"/>
      <c r="LX33" s="126"/>
      <c r="LY33" s="124">
        <f>データ!BR7</f>
        <v>70.099999999999994</v>
      </c>
      <c r="LZ33" s="125"/>
      <c r="MA33" s="125"/>
      <c r="MB33" s="125"/>
      <c r="MC33" s="125"/>
      <c r="MD33" s="125"/>
      <c r="ME33" s="125"/>
      <c r="MF33" s="125"/>
      <c r="MG33" s="125"/>
      <c r="MH33" s="125"/>
      <c r="MI33" s="125"/>
      <c r="MJ33" s="125"/>
      <c r="MK33" s="125"/>
      <c r="ML33" s="125"/>
      <c r="MM33" s="126"/>
      <c r="MN33" s="124">
        <f>データ!BS7</f>
        <v>82.6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159</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t="str">
        <f>データ!BZ7</f>
        <v>-</v>
      </c>
      <c r="Q55" s="129"/>
      <c r="R55" s="129"/>
      <c r="S55" s="129"/>
      <c r="T55" s="129"/>
      <c r="U55" s="129"/>
      <c r="V55" s="129"/>
      <c r="W55" s="129"/>
      <c r="X55" s="129"/>
      <c r="Y55" s="129"/>
      <c r="Z55" s="129"/>
      <c r="AA55" s="129"/>
      <c r="AB55" s="129"/>
      <c r="AC55" s="129"/>
      <c r="AD55" s="130"/>
      <c r="AE55" s="128">
        <f>データ!CA7</f>
        <v>25953</v>
      </c>
      <c r="AF55" s="129"/>
      <c r="AG55" s="129"/>
      <c r="AH55" s="129"/>
      <c r="AI55" s="129"/>
      <c r="AJ55" s="129"/>
      <c r="AK55" s="129"/>
      <c r="AL55" s="129"/>
      <c r="AM55" s="129"/>
      <c r="AN55" s="129"/>
      <c r="AO55" s="129"/>
      <c r="AP55" s="129"/>
      <c r="AQ55" s="129"/>
      <c r="AR55" s="129"/>
      <c r="AS55" s="130"/>
      <c r="AT55" s="128">
        <f>データ!CB7</f>
        <v>26874</v>
      </c>
      <c r="AU55" s="129"/>
      <c r="AV55" s="129"/>
      <c r="AW55" s="129"/>
      <c r="AX55" s="129"/>
      <c r="AY55" s="129"/>
      <c r="AZ55" s="129"/>
      <c r="BA55" s="129"/>
      <c r="BB55" s="129"/>
      <c r="BC55" s="129"/>
      <c r="BD55" s="129"/>
      <c r="BE55" s="129"/>
      <c r="BF55" s="129"/>
      <c r="BG55" s="129"/>
      <c r="BH55" s="130"/>
      <c r="BI55" s="128">
        <f>データ!CC7</f>
        <v>26754</v>
      </c>
      <c r="BJ55" s="129"/>
      <c r="BK55" s="129"/>
      <c r="BL55" s="129"/>
      <c r="BM55" s="129"/>
      <c r="BN55" s="129"/>
      <c r="BO55" s="129"/>
      <c r="BP55" s="129"/>
      <c r="BQ55" s="129"/>
      <c r="BR55" s="129"/>
      <c r="BS55" s="129"/>
      <c r="BT55" s="129"/>
      <c r="BU55" s="129"/>
      <c r="BV55" s="129"/>
      <c r="BW55" s="130"/>
      <c r="BX55" s="128">
        <f>データ!CD7</f>
        <v>28840</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t="str">
        <f>データ!CK7</f>
        <v>-</v>
      </c>
      <c r="DE55" s="129"/>
      <c r="DF55" s="129"/>
      <c r="DG55" s="129"/>
      <c r="DH55" s="129"/>
      <c r="DI55" s="129"/>
      <c r="DJ55" s="129"/>
      <c r="DK55" s="129"/>
      <c r="DL55" s="129"/>
      <c r="DM55" s="129"/>
      <c r="DN55" s="129"/>
      <c r="DO55" s="129"/>
      <c r="DP55" s="129"/>
      <c r="DQ55" s="129"/>
      <c r="DR55" s="130"/>
      <c r="DS55" s="128">
        <f>データ!CL7</f>
        <v>7305</v>
      </c>
      <c r="DT55" s="129"/>
      <c r="DU55" s="129"/>
      <c r="DV55" s="129"/>
      <c r="DW55" s="129"/>
      <c r="DX55" s="129"/>
      <c r="DY55" s="129"/>
      <c r="DZ55" s="129"/>
      <c r="EA55" s="129"/>
      <c r="EB55" s="129"/>
      <c r="EC55" s="129"/>
      <c r="ED55" s="129"/>
      <c r="EE55" s="129"/>
      <c r="EF55" s="129"/>
      <c r="EG55" s="130"/>
      <c r="EH55" s="128">
        <f>データ!CM7</f>
        <v>7351</v>
      </c>
      <c r="EI55" s="129"/>
      <c r="EJ55" s="129"/>
      <c r="EK55" s="129"/>
      <c r="EL55" s="129"/>
      <c r="EM55" s="129"/>
      <c r="EN55" s="129"/>
      <c r="EO55" s="129"/>
      <c r="EP55" s="129"/>
      <c r="EQ55" s="129"/>
      <c r="ER55" s="129"/>
      <c r="ES55" s="129"/>
      <c r="ET55" s="129"/>
      <c r="EU55" s="129"/>
      <c r="EV55" s="130"/>
      <c r="EW55" s="128">
        <f>データ!CN7</f>
        <v>7875</v>
      </c>
      <c r="EX55" s="129"/>
      <c r="EY55" s="129"/>
      <c r="EZ55" s="129"/>
      <c r="FA55" s="129"/>
      <c r="FB55" s="129"/>
      <c r="FC55" s="129"/>
      <c r="FD55" s="129"/>
      <c r="FE55" s="129"/>
      <c r="FF55" s="129"/>
      <c r="FG55" s="129"/>
      <c r="FH55" s="129"/>
      <c r="FI55" s="129"/>
      <c r="FJ55" s="129"/>
      <c r="FK55" s="130"/>
      <c r="FL55" s="128">
        <f>データ!CO7</f>
        <v>7902</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f>データ!CW7</f>
        <v>58.2</v>
      </c>
      <c r="HH55" s="125"/>
      <c r="HI55" s="125"/>
      <c r="HJ55" s="125"/>
      <c r="HK55" s="125"/>
      <c r="HL55" s="125"/>
      <c r="HM55" s="125"/>
      <c r="HN55" s="125"/>
      <c r="HO55" s="125"/>
      <c r="HP55" s="125"/>
      <c r="HQ55" s="125"/>
      <c r="HR55" s="125"/>
      <c r="HS55" s="125"/>
      <c r="HT55" s="125"/>
      <c r="HU55" s="126"/>
      <c r="HV55" s="124">
        <f>データ!CX7</f>
        <v>55.3</v>
      </c>
      <c r="HW55" s="125"/>
      <c r="HX55" s="125"/>
      <c r="HY55" s="125"/>
      <c r="HZ55" s="125"/>
      <c r="IA55" s="125"/>
      <c r="IB55" s="125"/>
      <c r="IC55" s="125"/>
      <c r="ID55" s="125"/>
      <c r="IE55" s="125"/>
      <c r="IF55" s="125"/>
      <c r="IG55" s="125"/>
      <c r="IH55" s="125"/>
      <c r="II55" s="125"/>
      <c r="IJ55" s="126"/>
      <c r="IK55" s="124">
        <f>データ!CY7</f>
        <v>61.5</v>
      </c>
      <c r="IL55" s="125"/>
      <c r="IM55" s="125"/>
      <c r="IN55" s="125"/>
      <c r="IO55" s="125"/>
      <c r="IP55" s="125"/>
      <c r="IQ55" s="125"/>
      <c r="IR55" s="125"/>
      <c r="IS55" s="125"/>
      <c r="IT55" s="125"/>
      <c r="IU55" s="125"/>
      <c r="IV55" s="125"/>
      <c r="IW55" s="125"/>
      <c r="IX55" s="125"/>
      <c r="IY55" s="126"/>
      <c r="IZ55" s="124">
        <f>データ!CZ7</f>
        <v>64.2</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f>データ!DH7</f>
        <v>7.3</v>
      </c>
      <c r="KV55" s="125"/>
      <c r="KW55" s="125"/>
      <c r="KX55" s="125"/>
      <c r="KY55" s="125"/>
      <c r="KZ55" s="125"/>
      <c r="LA55" s="125"/>
      <c r="LB55" s="125"/>
      <c r="LC55" s="125"/>
      <c r="LD55" s="125"/>
      <c r="LE55" s="125"/>
      <c r="LF55" s="125"/>
      <c r="LG55" s="125"/>
      <c r="LH55" s="125"/>
      <c r="LI55" s="126"/>
      <c r="LJ55" s="124">
        <f>データ!DI7</f>
        <v>6.2</v>
      </c>
      <c r="LK55" s="125"/>
      <c r="LL55" s="125"/>
      <c r="LM55" s="125"/>
      <c r="LN55" s="125"/>
      <c r="LO55" s="125"/>
      <c r="LP55" s="125"/>
      <c r="LQ55" s="125"/>
      <c r="LR55" s="125"/>
      <c r="LS55" s="125"/>
      <c r="LT55" s="125"/>
      <c r="LU55" s="125"/>
      <c r="LV55" s="125"/>
      <c r="LW55" s="125"/>
      <c r="LX55" s="126"/>
      <c r="LY55" s="124">
        <f>データ!DJ7</f>
        <v>5.6</v>
      </c>
      <c r="LZ55" s="125"/>
      <c r="MA55" s="125"/>
      <c r="MB55" s="125"/>
      <c r="MC55" s="125"/>
      <c r="MD55" s="125"/>
      <c r="ME55" s="125"/>
      <c r="MF55" s="125"/>
      <c r="MG55" s="125"/>
      <c r="MH55" s="125"/>
      <c r="MI55" s="125"/>
      <c r="MJ55" s="125"/>
      <c r="MK55" s="125"/>
      <c r="ML55" s="125"/>
      <c r="MM55" s="126"/>
      <c r="MN55" s="124">
        <f>データ!DK7</f>
        <v>4.8</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t="str">
        <f>データ!CE7</f>
        <v>-</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t="str">
        <f>データ!CP7</f>
        <v>-</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160</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t="str">
        <f>データ!DR7</f>
        <v>-</v>
      </c>
      <c r="V79" s="138"/>
      <c r="W79" s="138"/>
      <c r="X79" s="138"/>
      <c r="Y79" s="138"/>
      <c r="Z79" s="138"/>
      <c r="AA79" s="138"/>
      <c r="AB79" s="138"/>
      <c r="AC79" s="138"/>
      <c r="AD79" s="138"/>
      <c r="AE79" s="138"/>
      <c r="AF79" s="138"/>
      <c r="AG79" s="138"/>
      <c r="AH79" s="138"/>
      <c r="AI79" s="138"/>
      <c r="AJ79" s="138"/>
      <c r="AK79" s="138"/>
      <c r="AL79" s="138"/>
      <c r="AM79" s="138"/>
      <c r="AN79" s="138">
        <f>データ!DS7</f>
        <v>12.7</v>
      </c>
      <c r="AO79" s="138"/>
      <c r="AP79" s="138"/>
      <c r="AQ79" s="138"/>
      <c r="AR79" s="138"/>
      <c r="AS79" s="138"/>
      <c r="AT79" s="138"/>
      <c r="AU79" s="138"/>
      <c r="AV79" s="138"/>
      <c r="AW79" s="138"/>
      <c r="AX79" s="138"/>
      <c r="AY79" s="138"/>
      <c r="AZ79" s="138"/>
      <c r="BA79" s="138"/>
      <c r="BB79" s="138"/>
      <c r="BC79" s="138"/>
      <c r="BD79" s="138"/>
      <c r="BE79" s="138"/>
      <c r="BF79" s="138"/>
      <c r="BG79" s="138">
        <f>データ!DT7</f>
        <v>25.1</v>
      </c>
      <c r="BH79" s="138"/>
      <c r="BI79" s="138"/>
      <c r="BJ79" s="138"/>
      <c r="BK79" s="138"/>
      <c r="BL79" s="138"/>
      <c r="BM79" s="138"/>
      <c r="BN79" s="138"/>
      <c r="BO79" s="138"/>
      <c r="BP79" s="138"/>
      <c r="BQ79" s="138"/>
      <c r="BR79" s="138"/>
      <c r="BS79" s="138"/>
      <c r="BT79" s="138"/>
      <c r="BU79" s="138"/>
      <c r="BV79" s="138"/>
      <c r="BW79" s="138"/>
      <c r="BX79" s="138"/>
      <c r="BY79" s="138"/>
      <c r="BZ79" s="138">
        <f>データ!DU7</f>
        <v>31.9</v>
      </c>
      <c r="CA79" s="138"/>
      <c r="CB79" s="138"/>
      <c r="CC79" s="138"/>
      <c r="CD79" s="138"/>
      <c r="CE79" s="138"/>
      <c r="CF79" s="138"/>
      <c r="CG79" s="138"/>
      <c r="CH79" s="138"/>
      <c r="CI79" s="138"/>
      <c r="CJ79" s="138"/>
      <c r="CK79" s="138"/>
      <c r="CL79" s="138"/>
      <c r="CM79" s="138"/>
      <c r="CN79" s="138"/>
      <c r="CO79" s="138"/>
      <c r="CP79" s="138"/>
      <c r="CQ79" s="138"/>
      <c r="CR79" s="138"/>
      <c r="CS79" s="138">
        <f>データ!DV7</f>
        <v>34.6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t="str">
        <f>データ!EC7</f>
        <v>-</v>
      </c>
      <c r="EP79" s="138"/>
      <c r="EQ79" s="138"/>
      <c r="ER79" s="138"/>
      <c r="ES79" s="138"/>
      <c r="ET79" s="138"/>
      <c r="EU79" s="138"/>
      <c r="EV79" s="138"/>
      <c r="EW79" s="138"/>
      <c r="EX79" s="138"/>
      <c r="EY79" s="138"/>
      <c r="EZ79" s="138"/>
      <c r="FA79" s="138"/>
      <c r="FB79" s="138"/>
      <c r="FC79" s="138"/>
      <c r="FD79" s="138"/>
      <c r="FE79" s="138"/>
      <c r="FF79" s="138"/>
      <c r="FG79" s="138"/>
      <c r="FH79" s="138">
        <f>データ!ED7</f>
        <v>25.8</v>
      </c>
      <c r="FI79" s="138"/>
      <c r="FJ79" s="138"/>
      <c r="FK79" s="138"/>
      <c r="FL79" s="138"/>
      <c r="FM79" s="138"/>
      <c r="FN79" s="138"/>
      <c r="FO79" s="138"/>
      <c r="FP79" s="138"/>
      <c r="FQ79" s="138"/>
      <c r="FR79" s="138"/>
      <c r="FS79" s="138"/>
      <c r="FT79" s="138"/>
      <c r="FU79" s="138"/>
      <c r="FV79" s="138"/>
      <c r="FW79" s="138"/>
      <c r="FX79" s="138"/>
      <c r="FY79" s="138"/>
      <c r="FZ79" s="138"/>
      <c r="GA79" s="138">
        <f>データ!EE7</f>
        <v>49.7</v>
      </c>
      <c r="GB79" s="138"/>
      <c r="GC79" s="138"/>
      <c r="GD79" s="138"/>
      <c r="GE79" s="138"/>
      <c r="GF79" s="138"/>
      <c r="GG79" s="138"/>
      <c r="GH79" s="138"/>
      <c r="GI79" s="138"/>
      <c r="GJ79" s="138"/>
      <c r="GK79" s="138"/>
      <c r="GL79" s="138"/>
      <c r="GM79" s="138"/>
      <c r="GN79" s="138"/>
      <c r="GO79" s="138"/>
      <c r="GP79" s="138"/>
      <c r="GQ79" s="138"/>
      <c r="GR79" s="138"/>
      <c r="GS79" s="138"/>
      <c r="GT79" s="138">
        <f>データ!EF7</f>
        <v>58.5</v>
      </c>
      <c r="GU79" s="138"/>
      <c r="GV79" s="138"/>
      <c r="GW79" s="138"/>
      <c r="GX79" s="138"/>
      <c r="GY79" s="138"/>
      <c r="GZ79" s="138"/>
      <c r="HA79" s="138"/>
      <c r="HB79" s="138"/>
      <c r="HC79" s="138"/>
      <c r="HD79" s="138"/>
      <c r="HE79" s="138"/>
      <c r="HF79" s="138"/>
      <c r="HG79" s="138"/>
      <c r="HH79" s="138"/>
      <c r="HI79" s="138"/>
      <c r="HJ79" s="138"/>
      <c r="HK79" s="138"/>
      <c r="HL79" s="138"/>
      <c r="HM79" s="138">
        <f>データ!EG7</f>
        <v>52.4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f>データ!EO7</f>
        <v>6630467</v>
      </c>
      <c r="KD79" s="133"/>
      <c r="KE79" s="133"/>
      <c r="KF79" s="133"/>
      <c r="KG79" s="133"/>
      <c r="KH79" s="133"/>
      <c r="KI79" s="133"/>
      <c r="KJ79" s="133"/>
      <c r="KK79" s="133"/>
      <c r="KL79" s="133"/>
      <c r="KM79" s="133"/>
      <c r="KN79" s="133"/>
      <c r="KO79" s="133"/>
      <c r="KP79" s="133"/>
      <c r="KQ79" s="133"/>
      <c r="KR79" s="133"/>
      <c r="KS79" s="133"/>
      <c r="KT79" s="133"/>
      <c r="KU79" s="133"/>
      <c r="KV79" s="133">
        <f>データ!EP7</f>
        <v>7027217</v>
      </c>
      <c r="KW79" s="133"/>
      <c r="KX79" s="133"/>
      <c r="KY79" s="133"/>
      <c r="KZ79" s="133"/>
      <c r="LA79" s="133"/>
      <c r="LB79" s="133"/>
      <c r="LC79" s="133"/>
      <c r="LD79" s="133"/>
      <c r="LE79" s="133"/>
      <c r="LF79" s="133"/>
      <c r="LG79" s="133"/>
      <c r="LH79" s="133"/>
      <c r="LI79" s="133"/>
      <c r="LJ79" s="133"/>
      <c r="LK79" s="133"/>
      <c r="LL79" s="133"/>
      <c r="LM79" s="133"/>
      <c r="LN79" s="133"/>
      <c r="LO79" s="133">
        <f>データ!EQ7</f>
        <v>7331133</v>
      </c>
      <c r="LP79" s="133"/>
      <c r="LQ79" s="133"/>
      <c r="LR79" s="133"/>
      <c r="LS79" s="133"/>
      <c r="LT79" s="133"/>
      <c r="LU79" s="133"/>
      <c r="LV79" s="133"/>
      <c r="LW79" s="133"/>
      <c r="LX79" s="133"/>
      <c r="LY79" s="133"/>
      <c r="LZ79" s="133"/>
      <c r="MA79" s="133"/>
      <c r="MB79" s="133"/>
      <c r="MC79" s="133"/>
      <c r="MD79" s="133"/>
      <c r="ME79" s="133"/>
      <c r="MF79" s="133"/>
      <c r="MG79" s="133"/>
      <c r="MH79" s="133">
        <f>データ!ER7</f>
        <v>8664250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t="str">
        <f>データ!DW7</f>
        <v>-</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t="str">
        <f>データ!EH7</f>
        <v>-</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36RpZVbJKaMwRhtGJR59V/AWQPPPm4lkrMtZCh/5a8BF4eMepPIptJx1c2pugZM9G4UpzDTd/4vlfZnlEktOg==" saltValue="Ae4zTFhUVgymVp2BiGO1a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120</v>
      </c>
      <c r="BE5" s="61" t="s">
        <v>121</v>
      </c>
      <c r="BF5" s="61" t="s">
        <v>122</v>
      </c>
      <c r="BG5" s="61" t="s">
        <v>123</v>
      </c>
      <c r="BH5" s="61" t="s">
        <v>113</v>
      </c>
      <c r="BI5" s="61" t="s">
        <v>114</v>
      </c>
      <c r="BJ5" s="61" t="s">
        <v>115</v>
      </c>
      <c r="BK5" s="61" t="s">
        <v>116</v>
      </c>
      <c r="BL5" s="61" t="s">
        <v>117</v>
      </c>
      <c r="BM5" s="61" t="s">
        <v>118</v>
      </c>
      <c r="BN5" s="61" t="s">
        <v>119</v>
      </c>
      <c r="BO5" s="61" t="s">
        <v>124</v>
      </c>
      <c r="BP5" s="61" t="s">
        <v>121</v>
      </c>
      <c r="BQ5" s="61" t="s">
        <v>111</v>
      </c>
      <c r="BR5" s="61" t="s">
        <v>112</v>
      </c>
      <c r="BS5" s="61" t="s">
        <v>113</v>
      </c>
      <c r="BT5" s="61" t="s">
        <v>114</v>
      </c>
      <c r="BU5" s="61" t="s">
        <v>115</v>
      </c>
      <c r="BV5" s="61" t="s">
        <v>116</v>
      </c>
      <c r="BW5" s="61" t="s">
        <v>117</v>
      </c>
      <c r="BX5" s="61" t="s">
        <v>118</v>
      </c>
      <c r="BY5" s="61" t="s">
        <v>119</v>
      </c>
      <c r="BZ5" s="61" t="s">
        <v>125</v>
      </c>
      <c r="CA5" s="61" t="s">
        <v>121</v>
      </c>
      <c r="CB5" s="61" t="s">
        <v>111</v>
      </c>
      <c r="CC5" s="61" t="s">
        <v>126</v>
      </c>
      <c r="CD5" s="61" t="s">
        <v>113</v>
      </c>
      <c r="CE5" s="61" t="s">
        <v>114</v>
      </c>
      <c r="CF5" s="61" t="s">
        <v>115</v>
      </c>
      <c r="CG5" s="61" t="s">
        <v>116</v>
      </c>
      <c r="CH5" s="61" t="s">
        <v>117</v>
      </c>
      <c r="CI5" s="61" t="s">
        <v>118</v>
      </c>
      <c r="CJ5" s="61" t="s">
        <v>119</v>
      </c>
      <c r="CK5" s="61" t="s">
        <v>124</v>
      </c>
      <c r="CL5" s="61" t="s">
        <v>127</v>
      </c>
      <c r="CM5" s="61" t="s">
        <v>122</v>
      </c>
      <c r="CN5" s="61" t="s">
        <v>128</v>
      </c>
      <c r="CO5" s="61" t="s">
        <v>113</v>
      </c>
      <c r="CP5" s="61" t="s">
        <v>114</v>
      </c>
      <c r="CQ5" s="61" t="s">
        <v>115</v>
      </c>
      <c r="CR5" s="61" t="s">
        <v>116</v>
      </c>
      <c r="CS5" s="61" t="s">
        <v>117</v>
      </c>
      <c r="CT5" s="61" t="s">
        <v>118</v>
      </c>
      <c r="CU5" s="61" t="s">
        <v>119</v>
      </c>
      <c r="CV5" s="61" t="s">
        <v>124</v>
      </c>
      <c r="CW5" s="61" t="s">
        <v>129</v>
      </c>
      <c r="CX5" s="61" t="s">
        <v>130</v>
      </c>
      <c r="CY5" s="61" t="s">
        <v>131</v>
      </c>
      <c r="CZ5" s="61" t="s">
        <v>113</v>
      </c>
      <c r="DA5" s="61" t="s">
        <v>114</v>
      </c>
      <c r="DB5" s="61" t="s">
        <v>115</v>
      </c>
      <c r="DC5" s="61" t="s">
        <v>116</v>
      </c>
      <c r="DD5" s="61" t="s">
        <v>117</v>
      </c>
      <c r="DE5" s="61" t="s">
        <v>118</v>
      </c>
      <c r="DF5" s="61" t="s">
        <v>119</v>
      </c>
      <c r="DG5" s="61" t="s">
        <v>132</v>
      </c>
      <c r="DH5" s="61" t="s">
        <v>121</v>
      </c>
      <c r="DI5" s="61" t="s">
        <v>130</v>
      </c>
      <c r="DJ5" s="61" t="s">
        <v>112</v>
      </c>
      <c r="DK5" s="61" t="s">
        <v>113</v>
      </c>
      <c r="DL5" s="61" t="s">
        <v>114</v>
      </c>
      <c r="DM5" s="61" t="s">
        <v>115</v>
      </c>
      <c r="DN5" s="61" t="s">
        <v>116</v>
      </c>
      <c r="DO5" s="61" t="s">
        <v>117</v>
      </c>
      <c r="DP5" s="61" t="s">
        <v>118</v>
      </c>
      <c r="DQ5" s="61" t="s">
        <v>119</v>
      </c>
      <c r="DR5" s="61" t="s">
        <v>124</v>
      </c>
      <c r="DS5" s="61" t="s">
        <v>121</v>
      </c>
      <c r="DT5" s="61" t="s">
        <v>111</v>
      </c>
      <c r="DU5" s="61" t="s">
        <v>112</v>
      </c>
      <c r="DV5" s="61" t="s">
        <v>113</v>
      </c>
      <c r="DW5" s="61" t="s">
        <v>114</v>
      </c>
      <c r="DX5" s="61" t="s">
        <v>115</v>
      </c>
      <c r="DY5" s="61" t="s">
        <v>116</v>
      </c>
      <c r="DZ5" s="61" t="s">
        <v>117</v>
      </c>
      <c r="EA5" s="61" t="s">
        <v>118</v>
      </c>
      <c r="EB5" s="61" t="s">
        <v>119</v>
      </c>
      <c r="EC5" s="61" t="s">
        <v>124</v>
      </c>
      <c r="ED5" s="61" t="s">
        <v>133</v>
      </c>
      <c r="EE5" s="61" t="s">
        <v>111</v>
      </c>
      <c r="EF5" s="61" t="s">
        <v>112</v>
      </c>
      <c r="EG5" s="61" t="s">
        <v>113</v>
      </c>
      <c r="EH5" s="61" t="s">
        <v>114</v>
      </c>
      <c r="EI5" s="61" t="s">
        <v>115</v>
      </c>
      <c r="EJ5" s="61" t="s">
        <v>116</v>
      </c>
      <c r="EK5" s="61" t="s">
        <v>117</v>
      </c>
      <c r="EL5" s="61" t="s">
        <v>118</v>
      </c>
      <c r="EM5" s="61" t="s">
        <v>134</v>
      </c>
      <c r="EN5" s="61" t="s">
        <v>124</v>
      </c>
      <c r="EO5" s="61" t="s">
        <v>121</v>
      </c>
      <c r="EP5" s="61" t="s">
        <v>135</v>
      </c>
      <c r="EQ5" s="61" t="s">
        <v>126</v>
      </c>
      <c r="ER5" s="61" t="s">
        <v>113</v>
      </c>
      <c r="ES5" s="61" t="s">
        <v>114</v>
      </c>
      <c r="ET5" s="61" t="s">
        <v>115</v>
      </c>
      <c r="EU5" s="61" t="s">
        <v>116</v>
      </c>
      <c r="EV5" s="61" t="s">
        <v>117</v>
      </c>
      <c r="EW5" s="61" t="s">
        <v>118</v>
      </c>
      <c r="EX5" s="61" t="s">
        <v>119</v>
      </c>
    </row>
    <row r="6" spans="1:154" s="66" customFormat="1">
      <c r="A6" s="47" t="s">
        <v>136</v>
      </c>
      <c r="B6" s="62">
        <f>B8</f>
        <v>2017</v>
      </c>
      <c r="C6" s="62">
        <f t="shared" ref="C6:M6" si="2">C8</f>
        <v>337510</v>
      </c>
      <c r="D6" s="62">
        <f t="shared" si="2"/>
        <v>46</v>
      </c>
      <c r="E6" s="62">
        <f t="shared" si="2"/>
        <v>6</v>
      </c>
      <c r="F6" s="62">
        <f t="shared" si="2"/>
        <v>0</v>
      </c>
      <c r="G6" s="62">
        <f t="shared" si="2"/>
        <v>2</v>
      </c>
      <c r="H6" s="141" t="str">
        <f>IF(H8&lt;&gt;I8,H8,"")&amp;IF(I8&lt;&gt;J8,I8,"")&amp;"　"&amp;J8</f>
        <v>岡山県地方独立行政法人岡山市立総合医療センター　岡山市立せのお病院</v>
      </c>
      <c r="I6" s="142"/>
      <c r="J6" s="143"/>
      <c r="K6" s="62" t="str">
        <f t="shared" si="2"/>
        <v>地方独立行政法人</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 輪</v>
      </c>
      <c r="U6" s="63" t="str">
        <f>U8</f>
        <v>-</v>
      </c>
      <c r="V6" s="63">
        <f>V8</f>
        <v>3995</v>
      </c>
      <c r="W6" s="62" t="str">
        <f>W8</f>
        <v>非該当</v>
      </c>
      <c r="X6" s="62" t="str">
        <f t="shared" si="3"/>
        <v>１０：１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t="e">
        <f>IF(AH8="-",NA(),AH8)</f>
        <v>#N/A</v>
      </c>
      <c r="AI6" s="64">
        <f t="shared" ref="AI6:AQ6" si="4">IF(AI8="-",NA(),AI8)</f>
        <v>108.3</v>
      </c>
      <c r="AJ6" s="64">
        <f t="shared" si="4"/>
        <v>113.5</v>
      </c>
      <c r="AK6" s="64">
        <f t="shared" si="4"/>
        <v>111</v>
      </c>
      <c r="AL6" s="64">
        <f t="shared" si="4"/>
        <v>106.6</v>
      </c>
      <c r="AM6" s="64" t="e">
        <f t="shared" si="4"/>
        <v>#N/A</v>
      </c>
      <c r="AN6" s="64">
        <f t="shared" si="4"/>
        <v>98.5</v>
      </c>
      <c r="AO6" s="64">
        <f t="shared" si="4"/>
        <v>98</v>
      </c>
      <c r="AP6" s="64">
        <f t="shared" si="4"/>
        <v>98.4</v>
      </c>
      <c r="AQ6" s="64">
        <f t="shared" si="4"/>
        <v>98.2</v>
      </c>
      <c r="AR6" s="64" t="str">
        <f>IF(AR8="-","【-】","【"&amp;SUBSTITUTE(TEXT(AR8,"#,##0.0"),"-","△")&amp;"】")</f>
        <v>【98.5】</v>
      </c>
      <c r="AS6" s="64" t="e">
        <f>IF(AS8="-",NA(),AS8)</f>
        <v>#N/A</v>
      </c>
      <c r="AT6" s="64">
        <f t="shared" ref="AT6:BB6" si="5">IF(AT8="-",NA(),AT8)</f>
        <v>88.5</v>
      </c>
      <c r="AU6" s="64">
        <f t="shared" si="5"/>
        <v>92.9</v>
      </c>
      <c r="AV6" s="64">
        <f t="shared" si="5"/>
        <v>95.8</v>
      </c>
      <c r="AW6" s="64">
        <f t="shared" si="5"/>
        <v>92.1</v>
      </c>
      <c r="AX6" s="64" t="e">
        <f t="shared" si="5"/>
        <v>#N/A</v>
      </c>
      <c r="AY6" s="64">
        <f t="shared" si="5"/>
        <v>79.7</v>
      </c>
      <c r="AZ6" s="64">
        <f t="shared" si="5"/>
        <v>79.599999999999994</v>
      </c>
      <c r="BA6" s="64">
        <f t="shared" si="5"/>
        <v>77.900000000000006</v>
      </c>
      <c r="BB6" s="64">
        <f t="shared" si="5"/>
        <v>78.099999999999994</v>
      </c>
      <c r="BC6" s="64" t="str">
        <f>IF(BC8="-","【-】","【"&amp;SUBSTITUTE(TEXT(BC8,"#,##0.0"),"-","△")&amp;"】")</f>
        <v>【89.7】</v>
      </c>
      <c r="BD6" s="64" t="e">
        <f>IF(BD8="-",NA(),BD8)</f>
        <v>#N/A</v>
      </c>
      <c r="BE6" s="64">
        <f t="shared" ref="BE6:BM6" si="6">IF(BE8="-",NA(),BE8)</f>
        <v>0</v>
      </c>
      <c r="BF6" s="64">
        <f t="shared" si="6"/>
        <v>0</v>
      </c>
      <c r="BG6" s="64">
        <f t="shared" si="6"/>
        <v>0</v>
      </c>
      <c r="BH6" s="64">
        <f t="shared" si="6"/>
        <v>0</v>
      </c>
      <c r="BI6" s="64" t="e">
        <f t="shared" si="6"/>
        <v>#N/A</v>
      </c>
      <c r="BJ6" s="64">
        <f t="shared" si="6"/>
        <v>94.9</v>
      </c>
      <c r="BK6" s="64">
        <f t="shared" si="6"/>
        <v>101.2</v>
      </c>
      <c r="BL6" s="64">
        <f t="shared" si="6"/>
        <v>107.2</v>
      </c>
      <c r="BM6" s="64">
        <f t="shared" si="6"/>
        <v>114.4</v>
      </c>
      <c r="BN6" s="64" t="str">
        <f>IF(BN8="-","【-】","【"&amp;SUBSTITUTE(TEXT(BN8,"#,##0.0"),"-","△")&amp;"】")</f>
        <v>【64.7】</v>
      </c>
      <c r="BO6" s="64" t="e">
        <f>IF(BO8="-",NA(),BO8)</f>
        <v>#N/A</v>
      </c>
      <c r="BP6" s="64">
        <f t="shared" ref="BP6:BX6" si="7">IF(BP8="-",NA(),BP8)</f>
        <v>61</v>
      </c>
      <c r="BQ6" s="64">
        <f t="shared" si="7"/>
        <v>62.7</v>
      </c>
      <c r="BR6" s="64">
        <f t="shared" si="7"/>
        <v>70.099999999999994</v>
      </c>
      <c r="BS6" s="64">
        <f t="shared" si="7"/>
        <v>82.6</v>
      </c>
      <c r="BT6" s="64" t="e">
        <f t="shared" si="7"/>
        <v>#N/A</v>
      </c>
      <c r="BU6" s="64">
        <f t="shared" si="7"/>
        <v>67.400000000000006</v>
      </c>
      <c r="BV6" s="64">
        <f t="shared" si="7"/>
        <v>66.599999999999994</v>
      </c>
      <c r="BW6" s="64">
        <f t="shared" si="7"/>
        <v>66.8</v>
      </c>
      <c r="BX6" s="64">
        <f t="shared" si="7"/>
        <v>67.900000000000006</v>
      </c>
      <c r="BY6" s="64" t="str">
        <f>IF(BY8="-","【-】","【"&amp;SUBSTITUTE(TEXT(BY8,"#,##0.0"),"-","△")&amp;"】")</f>
        <v>【74.8】</v>
      </c>
      <c r="BZ6" s="65" t="e">
        <f>IF(BZ8="-",NA(),BZ8)</f>
        <v>#N/A</v>
      </c>
      <c r="CA6" s="65">
        <f t="shared" ref="CA6:CI6" si="8">IF(CA8="-",NA(),CA8)</f>
        <v>25953</v>
      </c>
      <c r="CB6" s="65">
        <f t="shared" si="8"/>
        <v>26874</v>
      </c>
      <c r="CC6" s="65">
        <f t="shared" si="8"/>
        <v>26754</v>
      </c>
      <c r="CD6" s="65">
        <f t="shared" si="8"/>
        <v>28840</v>
      </c>
      <c r="CE6" s="65" t="e">
        <f t="shared" si="8"/>
        <v>#N/A</v>
      </c>
      <c r="CF6" s="65">
        <f t="shared" si="8"/>
        <v>23857</v>
      </c>
      <c r="CG6" s="65">
        <f t="shared" si="8"/>
        <v>24371</v>
      </c>
      <c r="CH6" s="65">
        <f t="shared" si="8"/>
        <v>24882</v>
      </c>
      <c r="CI6" s="65">
        <f t="shared" si="8"/>
        <v>25249</v>
      </c>
      <c r="CJ6" s="64" t="str">
        <f>IF(CJ8="-","【-】","【"&amp;SUBSTITUTE(TEXT(CJ8,"#,##0"),"-","△")&amp;"】")</f>
        <v>【50,718】</v>
      </c>
      <c r="CK6" s="65" t="e">
        <f>IF(CK8="-",NA(),CK8)</f>
        <v>#N/A</v>
      </c>
      <c r="CL6" s="65">
        <f t="shared" ref="CL6:CT6" si="9">IF(CL8="-",NA(),CL8)</f>
        <v>7305</v>
      </c>
      <c r="CM6" s="65">
        <f t="shared" si="9"/>
        <v>7351</v>
      </c>
      <c r="CN6" s="65">
        <f t="shared" si="9"/>
        <v>7875</v>
      </c>
      <c r="CO6" s="65">
        <f t="shared" si="9"/>
        <v>7902</v>
      </c>
      <c r="CP6" s="65" t="e">
        <f t="shared" si="9"/>
        <v>#N/A</v>
      </c>
      <c r="CQ6" s="65">
        <f t="shared" si="9"/>
        <v>8471</v>
      </c>
      <c r="CR6" s="65">
        <f t="shared" si="9"/>
        <v>8736</v>
      </c>
      <c r="CS6" s="65">
        <f t="shared" si="9"/>
        <v>8797</v>
      </c>
      <c r="CT6" s="65">
        <f t="shared" si="9"/>
        <v>8852</v>
      </c>
      <c r="CU6" s="64" t="str">
        <f>IF(CU8="-","【-】","【"&amp;SUBSTITUTE(TEXT(CU8,"#,##0"),"-","△")&amp;"】")</f>
        <v>【14,202】</v>
      </c>
      <c r="CV6" s="64" t="e">
        <f>IF(CV8="-",NA(),CV8)</f>
        <v>#N/A</v>
      </c>
      <c r="CW6" s="64">
        <f t="shared" ref="CW6:DE6" si="10">IF(CW8="-",NA(),CW8)</f>
        <v>58.2</v>
      </c>
      <c r="CX6" s="64">
        <f t="shared" si="10"/>
        <v>55.3</v>
      </c>
      <c r="CY6" s="64">
        <f t="shared" si="10"/>
        <v>61.5</v>
      </c>
      <c r="CZ6" s="64">
        <f t="shared" si="10"/>
        <v>64.2</v>
      </c>
      <c r="DA6" s="64" t="e">
        <f t="shared" si="10"/>
        <v>#N/A</v>
      </c>
      <c r="DB6" s="64">
        <f t="shared" si="10"/>
        <v>67.5</v>
      </c>
      <c r="DC6" s="64">
        <f t="shared" si="10"/>
        <v>67.5</v>
      </c>
      <c r="DD6" s="64">
        <f t="shared" si="10"/>
        <v>69.5</v>
      </c>
      <c r="DE6" s="64">
        <f t="shared" si="10"/>
        <v>70.3</v>
      </c>
      <c r="DF6" s="64" t="str">
        <f>IF(DF8="-","【-】","【"&amp;SUBSTITUTE(TEXT(DF8,"#,##0.0"),"-","△")&amp;"】")</f>
        <v>【55.0】</v>
      </c>
      <c r="DG6" s="64" t="e">
        <f>IF(DG8="-",NA(),DG8)</f>
        <v>#N/A</v>
      </c>
      <c r="DH6" s="64">
        <f t="shared" ref="DH6:DP6" si="11">IF(DH8="-",NA(),DH8)</f>
        <v>7.3</v>
      </c>
      <c r="DI6" s="64">
        <f t="shared" si="11"/>
        <v>6.2</v>
      </c>
      <c r="DJ6" s="64">
        <f t="shared" si="11"/>
        <v>5.6</v>
      </c>
      <c r="DK6" s="64">
        <f t="shared" si="11"/>
        <v>4.8</v>
      </c>
      <c r="DL6" s="64" t="e">
        <f t="shared" si="11"/>
        <v>#N/A</v>
      </c>
      <c r="DM6" s="64">
        <f t="shared" si="11"/>
        <v>17.899999999999999</v>
      </c>
      <c r="DN6" s="64">
        <f t="shared" si="11"/>
        <v>17.899999999999999</v>
      </c>
      <c r="DO6" s="64">
        <f t="shared" si="11"/>
        <v>17.399999999999999</v>
      </c>
      <c r="DP6" s="64">
        <f t="shared" si="11"/>
        <v>17</v>
      </c>
      <c r="DQ6" s="64" t="str">
        <f>IF(DQ8="-","【-】","【"&amp;SUBSTITUTE(TEXT(DQ8,"#,##0.0"),"-","△")&amp;"】")</f>
        <v>【24.3】</v>
      </c>
      <c r="DR6" s="64" t="e">
        <f>IF(DR8="-",NA(),DR8)</f>
        <v>#N/A</v>
      </c>
      <c r="DS6" s="64">
        <f t="shared" ref="DS6:EA6" si="12">IF(DS8="-",NA(),DS8)</f>
        <v>12.7</v>
      </c>
      <c r="DT6" s="64">
        <f t="shared" si="12"/>
        <v>25.1</v>
      </c>
      <c r="DU6" s="64">
        <f t="shared" si="12"/>
        <v>31.9</v>
      </c>
      <c r="DV6" s="64">
        <f t="shared" si="12"/>
        <v>34.6</v>
      </c>
      <c r="DW6" s="64" t="e">
        <f t="shared" si="12"/>
        <v>#N/A</v>
      </c>
      <c r="DX6" s="64">
        <f t="shared" si="12"/>
        <v>52.4</v>
      </c>
      <c r="DY6" s="64">
        <f t="shared" si="12"/>
        <v>52.6</v>
      </c>
      <c r="DZ6" s="64">
        <f t="shared" si="12"/>
        <v>54.2</v>
      </c>
      <c r="EA6" s="64">
        <f t="shared" si="12"/>
        <v>53.8</v>
      </c>
      <c r="EB6" s="64" t="str">
        <f>IF(EB8="-","【-】","【"&amp;SUBSTITUTE(TEXT(EB8,"#,##0.0"),"-","△")&amp;"】")</f>
        <v>【51.6】</v>
      </c>
      <c r="EC6" s="64" t="e">
        <f>IF(EC8="-",NA(),EC8)</f>
        <v>#N/A</v>
      </c>
      <c r="ED6" s="64">
        <f t="shared" ref="ED6:EL6" si="13">IF(ED8="-",NA(),ED8)</f>
        <v>25.8</v>
      </c>
      <c r="EE6" s="64">
        <f t="shared" si="13"/>
        <v>49.7</v>
      </c>
      <c r="EF6" s="64">
        <f t="shared" si="13"/>
        <v>58.5</v>
      </c>
      <c r="EG6" s="64">
        <f t="shared" si="13"/>
        <v>52.4</v>
      </c>
      <c r="EH6" s="64" t="e">
        <f t="shared" si="13"/>
        <v>#N/A</v>
      </c>
      <c r="EI6" s="64">
        <f t="shared" si="13"/>
        <v>68.900000000000006</v>
      </c>
      <c r="EJ6" s="64">
        <f t="shared" si="13"/>
        <v>68</v>
      </c>
      <c r="EK6" s="64">
        <f t="shared" si="13"/>
        <v>70</v>
      </c>
      <c r="EL6" s="64">
        <f t="shared" si="13"/>
        <v>71</v>
      </c>
      <c r="EM6" s="64" t="str">
        <f>IF(EM8="-","【-】","【"&amp;SUBSTITUTE(TEXT(EM8,"#,##0.0"),"-","△")&amp;"】")</f>
        <v>【67.6】</v>
      </c>
      <c r="EN6" s="65" t="e">
        <f>IF(EN8="-",NA(),EN8)</f>
        <v>#N/A</v>
      </c>
      <c r="EO6" s="65">
        <f t="shared" ref="EO6:EW6" si="14">IF(EO8="-",NA(),EO8)</f>
        <v>6630467</v>
      </c>
      <c r="EP6" s="65">
        <f t="shared" si="14"/>
        <v>7027217</v>
      </c>
      <c r="EQ6" s="65">
        <f t="shared" si="14"/>
        <v>7331133</v>
      </c>
      <c r="ER6" s="65">
        <f t="shared" si="14"/>
        <v>8664250</v>
      </c>
      <c r="ES6" s="65" t="e">
        <f t="shared" si="14"/>
        <v>#N/A</v>
      </c>
      <c r="ET6" s="65">
        <f t="shared" si="14"/>
        <v>34878088</v>
      </c>
      <c r="EU6" s="65">
        <f t="shared" si="14"/>
        <v>36094355</v>
      </c>
      <c r="EV6" s="65">
        <f t="shared" si="14"/>
        <v>36941419</v>
      </c>
      <c r="EW6" s="65">
        <f t="shared" si="14"/>
        <v>38480542</v>
      </c>
      <c r="EX6" s="65" t="str">
        <f>IF(EX8="-","【-】","【"&amp;SUBSTITUTE(TEXT(EX8,"#,##0"),"-","△")&amp;"】")</f>
        <v>【45,442,498】</v>
      </c>
    </row>
    <row r="7" spans="1:154" s="66" customFormat="1">
      <c r="A7" s="47" t="s">
        <v>137</v>
      </c>
      <c r="B7" s="62">
        <f t="shared" ref="B7:AG7" si="15">B8</f>
        <v>2017</v>
      </c>
      <c r="C7" s="62">
        <f t="shared" si="15"/>
        <v>337510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 輪</v>
      </c>
      <c r="U7" s="63" t="str">
        <f>U8</f>
        <v>-</v>
      </c>
      <c r="V7" s="63">
        <f>V8</f>
        <v>3995</v>
      </c>
      <c r="W7" s="62" t="str">
        <f>W8</f>
        <v>非該当</v>
      </c>
      <c r="X7" s="62" t="str">
        <f t="shared" si="15"/>
        <v>１０：１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t="str">
        <f>AH8</f>
        <v>-</v>
      </c>
      <c r="AI7" s="64">
        <f t="shared" ref="AI7:AQ7" si="16">AI8</f>
        <v>108.3</v>
      </c>
      <c r="AJ7" s="64">
        <f t="shared" si="16"/>
        <v>113.5</v>
      </c>
      <c r="AK7" s="64">
        <f t="shared" si="16"/>
        <v>111</v>
      </c>
      <c r="AL7" s="64">
        <f t="shared" si="16"/>
        <v>106.6</v>
      </c>
      <c r="AM7" s="64" t="str">
        <f t="shared" si="16"/>
        <v>-</v>
      </c>
      <c r="AN7" s="64">
        <f t="shared" si="16"/>
        <v>98.5</v>
      </c>
      <c r="AO7" s="64">
        <f t="shared" si="16"/>
        <v>98</v>
      </c>
      <c r="AP7" s="64">
        <f t="shared" si="16"/>
        <v>98.4</v>
      </c>
      <c r="AQ7" s="64">
        <f t="shared" si="16"/>
        <v>98.2</v>
      </c>
      <c r="AR7" s="64"/>
      <c r="AS7" s="64" t="str">
        <f>AS8</f>
        <v>-</v>
      </c>
      <c r="AT7" s="64">
        <f t="shared" ref="AT7:BB7" si="17">AT8</f>
        <v>88.5</v>
      </c>
      <c r="AU7" s="64">
        <f t="shared" si="17"/>
        <v>92.9</v>
      </c>
      <c r="AV7" s="64">
        <f t="shared" si="17"/>
        <v>95.8</v>
      </c>
      <c r="AW7" s="64">
        <f t="shared" si="17"/>
        <v>92.1</v>
      </c>
      <c r="AX7" s="64" t="str">
        <f t="shared" si="17"/>
        <v>-</v>
      </c>
      <c r="AY7" s="64">
        <f t="shared" si="17"/>
        <v>79.7</v>
      </c>
      <c r="AZ7" s="64">
        <f t="shared" si="17"/>
        <v>79.599999999999994</v>
      </c>
      <c r="BA7" s="64">
        <f t="shared" si="17"/>
        <v>77.900000000000006</v>
      </c>
      <c r="BB7" s="64">
        <f t="shared" si="17"/>
        <v>78.099999999999994</v>
      </c>
      <c r="BC7" s="64"/>
      <c r="BD7" s="64" t="str">
        <f>BD8</f>
        <v>-</v>
      </c>
      <c r="BE7" s="64">
        <f t="shared" ref="BE7:BM7" si="18">BE8</f>
        <v>0</v>
      </c>
      <c r="BF7" s="64">
        <f t="shared" si="18"/>
        <v>0</v>
      </c>
      <c r="BG7" s="64">
        <f t="shared" si="18"/>
        <v>0</v>
      </c>
      <c r="BH7" s="64">
        <f t="shared" si="18"/>
        <v>0</v>
      </c>
      <c r="BI7" s="64" t="str">
        <f t="shared" si="18"/>
        <v>-</v>
      </c>
      <c r="BJ7" s="64">
        <f t="shared" si="18"/>
        <v>94.9</v>
      </c>
      <c r="BK7" s="64">
        <f t="shared" si="18"/>
        <v>101.2</v>
      </c>
      <c r="BL7" s="64">
        <f t="shared" si="18"/>
        <v>107.2</v>
      </c>
      <c r="BM7" s="64">
        <f t="shared" si="18"/>
        <v>114.4</v>
      </c>
      <c r="BN7" s="64"/>
      <c r="BO7" s="64" t="str">
        <f>BO8</f>
        <v>-</v>
      </c>
      <c r="BP7" s="64">
        <f t="shared" ref="BP7:BX7" si="19">BP8</f>
        <v>61</v>
      </c>
      <c r="BQ7" s="64">
        <f t="shared" si="19"/>
        <v>62.7</v>
      </c>
      <c r="BR7" s="64">
        <f t="shared" si="19"/>
        <v>70.099999999999994</v>
      </c>
      <c r="BS7" s="64">
        <f t="shared" si="19"/>
        <v>82.6</v>
      </c>
      <c r="BT7" s="64" t="str">
        <f t="shared" si="19"/>
        <v>-</v>
      </c>
      <c r="BU7" s="64">
        <f t="shared" si="19"/>
        <v>67.400000000000006</v>
      </c>
      <c r="BV7" s="64">
        <f t="shared" si="19"/>
        <v>66.599999999999994</v>
      </c>
      <c r="BW7" s="64">
        <f t="shared" si="19"/>
        <v>66.8</v>
      </c>
      <c r="BX7" s="64">
        <f t="shared" si="19"/>
        <v>67.900000000000006</v>
      </c>
      <c r="BY7" s="64"/>
      <c r="BZ7" s="65" t="str">
        <f>BZ8</f>
        <v>-</v>
      </c>
      <c r="CA7" s="65">
        <f t="shared" ref="CA7:CI7" si="20">CA8</f>
        <v>25953</v>
      </c>
      <c r="CB7" s="65">
        <f t="shared" si="20"/>
        <v>26874</v>
      </c>
      <c r="CC7" s="65">
        <f t="shared" si="20"/>
        <v>26754</v>
      </c>
      <c r="CD7" s="65">
        <f t="shared" si="20"/>
        <v>28840</v>
      </c>
      <c r="CE7" s="65" t="str">
        <f t="shared" si="20"/>
        <v>-</v>
      </c>
      <c r="CF7" s="65">
        <f t="shared" si="20"/>
        <v>23857</v>
      </c>
      <c r="CG7" s="65">
        <f t="shared" si="20"/>
        <v>24371</v>
      </c>
      <c r="CH7" s="65">
        <f t="shared" si="20"/>
        <v>24882</v>
      </c>
      <c r="CI7" s="65">
        <f t="shared" si="20"/>
        <v>25249</v>
      </c>
      <c r="CJ7" s="64"/>
      <c r="CK7" s="65" t="str">
        <f>CK8</f>
        <v>-</v>
      </c>
      <c r="CL7" s="65">
        <f t="shared" ref="CL7:CT7" si="21">CL8</f>
        <v>7305</v>
      </c>
      <c r="CM7" s="65">
        <f t="shared" si="21"/>
        <v>7351</v>
      </c>
      <c r="CN7" s="65">
        <f t="shared" si="21"/>
        <v>7875</v>
      </c>
      <c r="CO7" s="65">
        <f t="shared" si="21"/>
        <v>7902</v>
      </c>
      <c r="CP7" s="65" t="str">
        <f t="shared" si="21"/>
        <v>-</v>
      </c>
      <c r="CQ7" s="65">
        <f t="shared" si="21"/>
        <v>8471</v>
      </c>
      <c r="CR7" s="65">
        <f t="shared" si="21"/>
        <v>8736</v>
      </c>
      <c r="CS7" s="65">
        <f t="shared" si="21"/>
        <v>8797</v>
      </c>
      <c r="CT7" s="65">
        <f t="shared" si="21"/>
        <v>8852</v>
      </c>
      <c r="CU7" s="64"/>
      <c r="CV7" s="64" t="str">
        <f>CV8</f>
        <v>-</v>
      </c>
      <c r="CW7" s="64">
        <f t="shared" ref="CW7:DE7" si="22">CW8</f>
        <v>58.2</v>
      </c>
      <c r="CX7" s="64">
        <f t="shared" si="22"/>
        <v>55.3</v>
      </c>
      <c r="CY7" s="64">
        <f t="shared" si="22"/>
        <v>61.5</v>
      </c>
      <c r="CZ7" s="64">
        <f t="shared" si="22"/>
        <v>64.2</v>
      </c>
      <c r="DA7" s="64" t="str">
        <f t="shared" si="22"/>
        <v>-</v>
      </c>
      <c r="DB7" s="64">
        <f t="shared" si="22"/>
        <v>67.5</v>
      </c>
      <c r="DC7" s="64">
        <f t="shared" si="22"/>
        <v>67.5</v>
      </c>
      <c r="DD7" s="64">
        <f t="shared" si="22"/>
        <v>69.5</v>
      </c>
      <c r="DE7" s="64">
        <f t="shared" si="22"/>
        <v>70.3</v>
      </c>
      <c r="DF7" s="64"/>
      <c r="DG7" s="64" t="str">
        <f>DG8</f>
        <v>-</v>
      </c>
      <c r="DH7" s="64">
        <f t="shared" ref="DH7:DP7" si="23">DH8</f>
        <v>7.3</v>
      </c>
      <c r="DI7" s="64">
        <f t="shared" si="23"/>
        <v>6.2</v>
      </c>
      <c r="DJ7" s="64">
        <f t="shared" si="23"/>
        <v>5.6</v>
      </c>
      <c r="DK7" s="64">
        <f t="shared" si="23"/>
        <v>4.8</v>
      </c>
      <c r="DL7" s="64" t="str">
        <f t="shared" si="23"/>
        <v>-</v>
      </c>
      <c r="DM7" s="64">
        <f t="shared" si="23"/>
        <v>17.899999999999999</v>
      </c>
      <c r="DN7" s="64">
        <f t="shared" si="23"/>
        <v>17.899999999999999</v>
      </c>
      <c r="DO7" s="64">
        <f t="shared" si="23"/>
        <v>17.399999999999999</v>
      </c>
      <c r="DP7" s="64">
        <f t="shared" si="23"/>
        <v>17</v>
      </c>
      <c r="DQ7" s="64"/>
      <c r="DR7" s="64" t="str">
        <f>DR8</f>
        <v>-</v>
      </c>
      <c r="DS7" s="64">
        <f t="shared" ref="DS7:EA7" si="24">DS8</f>
        <v>12.7</v>
      </c>
      <c r="DT7" s="64">
        <f t="shared" si="24"/>
        <v>25.1</v>
      </c>
      <c r="DU7" s="64">
        <f t="shared" si="24"/>
        <v>31.9</v>
      </c>
      <c r="DV7" s="64">
        <f t="shared" si="24"/>
        <v>34.6</v>
      </c>
      <c r="DW7" s="64" t="str">
        <f t="shared" si="24"/>
        <v>-</v>
      </c>
      <c r="DX7" s="64">
        <f t="shared" si="24"/>
        <v>52.4</v>
      </c>
      <c r="DY7" s="64">
        <f t="shared" si="24"/>
        <v>52.6</v>
      </c>
      <c r="DZ7" s="64">
        <f t="shared" si="24"/>
        <v>54.2</v>
      </c>
      <c r="EA7" s="64">
        <f t="shared" si="24"/>
        <v>53.8</v>
      </c>
      <c r="EB7" s="64"/>
      <c r="EC7" s="64" t="str">
        <f>EC8</f>
        <v>-</v>
      </c>
      <c r="ED7" s="64">
        <f t="shared" ref="ED7:EL7" si="25">ED8</f>
        <v>25.8</v>
      </c>
      <c r="EE7" s="64">
        <f t="shared" si="25"/>
        <v>49.7</v>
      </c>
      <c r="EF7" s="64">
        <f t="shared" si="25"/>
        <v>58.5</v>
      </c>
      <c r="EG7" s="64">
        <f t="shared" si="25"/>
        <v>52.4</v>
      </c>
      <c r="EH7" s="64" t="str">
        <f t="shared" si="25"/>
        <v>-</v>
      </c>
      <c r="EI7" s="64">
        <f t="shared" si="25"/>
        <v>68.900000000000006</v>
      </c>
      <c r="EJ7" s="64">
        <f t="shared" si="25"/>
        <v>68</v>
      </c>
      <c r="EK7" s="64">
        <f t="shared" si="25"/>
        <v>70</v>
      </c>
      <c r="EL7" s="64">
        <f t="shared" si="25"/>
        <v>71</v>
      </c>
      <c r="EM7" s="64"/>
      <c r="EN7" s="65" t="str">
        <f>EN8</f>
        <v>-</v>
      </c>
      <c r="EO7" s="65">
        <f t="shared" ref="EO7:EW7" si="26">EO8</f>
        <v>6630467</v>
      </c>
      <c r="EP7" s="65">
        <f t="shared" si="26"/>
        <v>7027217</v>
      </c>
      <c r="EQ7" s="65">
        <f t="shared" si="26"/>
        <v>7331133</v>
      </c>
      <c r="ER7" s="65">
        <f t="shared" si="26"/>
        <v>8664250</v>
      </c>
      <c r="ES7" s="65" t="str">
        <f t="shared" si="26"/>
        <v>-</v>
      </c>
      <c r="ET7" s="65">
        <f t="shared" si="26"/>
        <v>34878088</v>
      </c>
      <c r="EU7" s="65">
        <f t="shared" si="26"/>
        <v>36094355</v>
      </c>
      <c r="EV7" s="65">
        <f t="shared" si="26"/>
        <v>36941419</v>
      </c>
      <c r="EW7" s="65">
        <f t="shared" si="26"/>
        <v>38480542</v>
      </c>
      <c r="EX7" s="65"/>
    </row>
    <row r="8" spans="1:154" s="66" customFormat="1">
      <c r="A8" s="47"/>
      <c r="B8" s="67">
        <v>2017</v>
      </c>
      <c r="C8" s="67">
        <v>337510</v>
      </c>
      <c r="D8" s="67">
        <v>46</v>
      </c>
      <c r="E8" s="67">
        <v>6</v>
      </c>
      <c r="F8" s="67">
        <v>0</v>
      </c>
      <c r="G8" s="67">
        <v>2</v>
      </c>
      <c r="H8" s="67" t="s">
        <v>138</v>
      </c>
      <c r="I8" s="67" t="s">
        <v>139</v>
      </c>
      <c r="J8" s="67" t="s">
        <v>140</v>
      </c>
      <c r="K8" s="67" t="s">
        <v>141</v>
      </c>
      <c r="L8" s="67" t="s">
        <v>142</v>
      </c>
      <c r="M8" s="67" t="s">
        <v>143</v>
      </c>
      <c r="N8" s="67" t="s">
        <v>144</v>
      </c>
      <c r="O8" s="67" t="s">
        <v>145</v>
      </c>
      <c r="P8" s="67" t="s">
        <v>146</v>
      </c>
      <c r="Q8" s="68">
        <v>8</v>
      </c>
      <c r="R8" s="67" t="s">
        <v>147</v>
      </c>
      <c r="S8" s="67" t="s">
        <v>148</v>
      </c>
      <c r="T8" s="67" t="s">
        <v>149</v>
      </c>
      <c r="U8" s="68" t="s">
        <v>147</v>
      </c>
      <c r="V8" s="68">
        <v>3995</v>
      </c>
      <c r="W8" s="67" t="s">
        <v>150</v>
      </c>
      <c r="X8" s="69" t="s">
        <v>151</v>
      </c>
      <c r="Y8" s="68">
        <v>60</v>
      </c>
      <c r="Z8" s="68" t="s">
        <v>147</v>
      </c>
      <c r="AA8" s="68" t="s">
        <v>147</v>
      </c>
      <c r="AB8" s="68" t="s">
        <v>147</v>
      </c>
      <c r="AC8" s="68" t="s">
        <v>147</v>
      </c>
      <c r="AD8" s="68">
        <v>60</v>
      </c>
      <c r="AE8" s="68">
        <v>60</v>
      </c>
      <c r="AF8" s="68" t="s">
        <v>147</v>
      </c>
      <c r="AG8" s="68">
        <v>60</v>
      </c>
      <c r="AH8" s="70" t="s">
        <v>147</v>
      </c>
      <c r="AI8" s="70">
        <v>108.3</v>
      </c>
      <c r="AJ8" s="70">
        <v>113.5</v>
      </c>
      <c r="AK8" s="70">
        <v>111</v>
      </c>
      <c r="AL8" s="70">
        <v>106.6</v>
      </c>
      <c r="AM8" s="70" t="s">
        <v>147</v>
      </c>
      <c r="AN8" s="70">
        <v>98.5</v>
      </c>
      <c r="AO8" s="70">
        <v>98</v>
      </c>
      <c r="AP8" s="70">
        <v>98.4</v>
      </c>
      <c r="AQ8" s="70">
        <v>98.2</v>
      </c>
      <c r="AR8" s="70">
        <v>98.5</v>
      </c>
      <c r="AS8" s="70" t="s">
        <v>147</v>
      </c>
      <c r="AT8" s="70">
        <v>88.5</v>
      </c>
      <c r="AU8" s="70">
        <v>92.9</v>
      </c>
      <c r="AV8" s="70">
        <v>95.8</v>
      </c>
      <c r="AW8" s="70">
        <v>92.1</v>
      </c>
      <c r="AX8" s="70" t="s">
        <v>147</v>
      </c>
      <c r="AY8" s="70">
        <v>79.7</v>
      </c>
      <c r="AZ8" s="70">
        <v>79.599999999999994</v>
      </c>
      <c r="BA8" s="70">
        <v>77.900000000000006</v>
      </c>
      <c r="BB8" s="70">
        <v>78.099999999999994</v>
      </c>
      <c r="BC8" s="70">
        <v>89.7</v>
      </c>
      <c r="BD8" s="71" t="s">
        <v>147</v>
      </c>
      <c r="BE8" s="71">
        <v>0</v>
      </c>
      <c r="BF8" s="71">
        <v>0</v>
      </c>
      <c r="BG8" s="71">
        <v>0</v>
      </c>
      <c r="BH8" s="71">
        <v>0</v>
      </c>
      <c r="BI8" s="71" t="s">
        <v>147</v>
      </c>
      <c r="BJ8" s="71">
        <v>94.9</v>
      </c>
      <c r="BK8" s="71">
        <v>101.2</v>
      </c>
      <c r="BL8" s="71">
        <v>107.2</v>
      </c>
      <c r="BM8" s="71">
        <v>114.4</v>
      </c>
      <c r="BN8" s="71">
        <v>64.7</v>
      </c>
      <c r="BO8" s="70" t="s">
        <v>147</v>
      </c>
      <c r="BP8" s="70">
        <v>61</v>
      </c>
      <c r="BQ8" s="70">
        <v>62.7</v>
      </c>
      <c r="BR8" s="70">
        <v>70.099999999999994</v>
      </c>
      <c r="BS8" s="70">
        <v>82.6</v>
      </c>
      <c r="BT8" s="70" t="s">
        <v>147</v>
      </c>
      <c r="BU8" s="70">
        <v>67.400000000000006</v>
      </c>
      <c r="BV8" s="70">
        <v>66.599999999999994</v>
      </c>
      <c r="BW8" s="70">
        <v>66.8</v>
      </c>
      <c r="BX8" s="70">
        <v>67.900000000000006</v>
      </c>
      <c r="BY8" s="70">
        <v>74.8</v>
      </c>
      <c r="BZ8" s="71" t="s">
        <v>147</v>
      </c>
      <c r="CA8" s="71">
        <v>25953</v>
      </c>
      <c r="CB8" s="71">
        <v>26874</v>
      </c>
      <c r="CC8" s="71">
        <v>26754</v>
      </c>
      <c r="CD8" s="71">
        <v>28840</v>
      </c>
      <c r="CE8" s="71" t="s">
        <v>147</v>
      </c>
      <c r="CF8" s="71">
        <v>23857</v>
      </c>
      <c r="CG8" s="71">
        <v>24371</v>
      </c>
      <c r="CH8" s="71">
        <v>24882</v>
      </c>
      <c r="CI8" s="71">
        <v>25249</v>
      </c>
      <c r="CJ8" s="70">
        <v>50718</v>
      </c>
      <c r="CK8" s="71" t="s">
        <v>147</v>
      </c>
      <c r="CL8" s="71">
        <v>7305</v>
      </c>
      <c r="CM8" s="71">
        <v>7351</v>
      </c>
      <c r="CN8" s="71">
        <v>7875</v>
      </c>
      <c r="CO8" s="71">
        <v>7902</v>
      </c>
      <c r="CP8" s="71" t="s">
        <v>147</v>
      </c>
      <c r="CQ8" s="71">
        <v>8471</v>
      </c>
      <c r="CR8" s="71">
        <v>8736</v>
      </c>
      <c r="CS8" s="71">
        <v>8797</v>
      </c>
      <c r="CT8" s="71">
        <v>8852</v>
      </c>
      <c r="CU8" s="70">
        <v>14202</v>
      </c>
      <c r="CV8" s="71" t="s">
        <v>147</v>
      </c>
      <c r="CW8" s="71">
        <v>58.2</v>
      </c>
      <c r="CX8" s="71">
        <v>55.3</v>
      </c>
      <c r="CY8" s="71">
        <v>61.5</v>
      </c>
      <c r="CZ8" s="71">
        <v>64.2</v>
      </c>
      <c r="DA8" s="71" t="s">
        <v>147</v>
      </c>
      <c r="DB8" s="71">
        <v>67.5</v>
      </c>
      <c r="DC8" s="71">
        <v>67.5</v>
      </c>
      <c r="DD8" s="71">
        <v>69.5</v>
      </c>
      <c r="DE8" s="71">
        <v>70.3</v>
      </c>
      <c r="DF8" s="71">
        <v>55</v>
      </c>
      <c r="DG8" s="71" t="s">
        <v>147</v>
      </c>
      <c r="DH8" s="71">
        <v>7.3</v>
      </c>
      <c r="DI8" s="71">
        <v>6.2</v>
      </c>
      <c r="DJ8" s="71">
        <v>5.6</v>
      </c>
      <c r="DK8" s="71">
        <v>4.8</v>
      </c>
      <c r="DL8" s="71" t="s">
        <v>147</v>
      </c>
      <c r="DM8" s="71">
        <v>17.899999999999999</v>
      </c>
      <c r="DN8" s="71">
        <v>17.899999999999999</v>
      </c>
      <c r="DO8" s="71">
        <v>17.399999999999999</v>
      </c>
      <c r="DP8" s="71">
        <v>17</v>
      </c>
      <c r="DQ8" s="71">
        <v>24.3</v>
      </c>
      <c r="DR8" s="70" t="s">
        <v>147</v>
      </c>
      <c r="DS8" s="70">
        <v>12.7</v>
      </c>
      <c r="DT8" s="70">
        <v>25.1</v>
      </c>
      <c r="DU8" s="70">
        <v>31.9</v>
      </c>
      <c r="DV8" s="70">
        <v>34.6</v>
      </c>
      <c r="DW8" s="70" t="s">
        <v>147</v>
      </c>
      <c r="DX8" s="70">
        <v>52.4</v>
      </c>
      <c r="DY8" s="70">
        <v>52.6</v>
      </c>
      <c r="DZ8" s="70">
        <v>54.2</v>
      </c>
      <c r="EA8" s="70">
        <v>53.8</v>
      </c>
      <c r="EB8" s="70">
        <v>51.6</v>
      </c>
      <c r="EC8" s="70" t="s">
        <v>147</v>
      </c>
      <c r="ED8" s="70">
        <v>25.8</v>
      </c>
      <c r="EE8" s="70">
        <v>49.7</v>
      </c>
      <c r="EF8" s="70">
        <v>58.5</v>
      </c>
      <c r="EG8" s="70">
        <v>52.4</v>
      </c>
      <c r="EH8" s="70" t="s">
        <v>147</v>
      </c>
      <c r="EI8" s="70">
        <v>68.900000000000006</v>
      </c>
      <c r="EJ8" s="70">
        <v>68</v>
      </c>
      <c r="EK8" s="70">
        <v>70</v>
      </c>
      <c r="EL8" s="70">
        <v>71</v>
      </c>
      <c r="EM8" s="70">
        <v>67.599999999999994</v>
      </c>
      <c r="EN8" s="71" t="s">
        <v>147</v>
      </c>
      <c r="EO8" s="71">
        <v>6630467</v>
      </c>
      <c r="EP8" s="71">
        <v>7027217</v>
      </c>
      <c r="EQ8" s="71">
        <v>7331133</v>
      </c>
      <c r="ER8" s="71">
        <v>8664250</v>
      </c>
      <c r="ES8" s="71" t="s">
        <v>147</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2019-01-29T08:27:15Z</cp:lastPrinted>
  <dcterms:created xsi:type="dcterms:W3CDTF">2018-12-07T10:47:32Z</dcterms:created>
  <dcterms:modified xsi:type="dcterms:W3CDTF">2019-01-29T08:27:34Z</dcterms:modified>
  <cp:category/>
</cp:coreProperties>
</file>