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730" windowHeight="1176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EG8" i="4"/>
  <c r="CN8" i="4"/>
  <c r="AU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<sst xmlns="http://schemas.openxmlformats.org/spreadsheetml/2006/main" count="336" uniqueCount="148">
  <si>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</si>
  <si>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</si>
  <si>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</si>
  <si>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</si>
  <si>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</si>
  <si>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</si>
  <si>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</si>
  <si>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</si>
  <si>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</si>
  <si>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</si>
  <si>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</si>
  <si>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</si>
  <si>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</si>
  <si>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</si>
  <si>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</si>
  <si>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</si>
  <si>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</si>
  <si>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</si>
  <si>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</si>
  <si>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</si>
  <si>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</si>
  <si>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</si>
  <si>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</si>
  <si>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</si>
  <si>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</si>
  <si>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</si>
  <si>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</si>
  <si>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</si>
  <si>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</si>
  <si>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</si>
  <si>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</si>
  <si>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</si>
  <si>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</si>
  <si>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</si>
  <si>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</si>
  <si>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</si>
  <si>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</si>
  <si>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</si>
  <si>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</si>
  <si>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</si>
  <si>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</si>
  <si>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</si>
  <si>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</si>
  <si>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</si>
  <si>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</si>
  <si>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</si>
  <si>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</si>
  <si>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</si>
  <si>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</si>
  <si>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</si>
  <si>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</si>
  <si>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</si>
  <si>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</si>
  <si>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</si>
  <si>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</si>
  <si>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</si>
  <si>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</si>
  <si>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</si>
  <si>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</si>
  <si>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</si>
  <si>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</si>
  <si>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</si>
  <si>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</si>
  <si>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</si>
  <si>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</si>
  <si>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</si>
  <si>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</si>
  <si>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</si>
  <si>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</si>
  <si>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</si>
  <si>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</si>
  <si>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</si>
  <si>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</si>
  <si>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</si>
  <si>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</si>
  <si>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</si>
  <si>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</si>
  <si>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</si>
  <si>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</si>
  <si>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</si>
  <si>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</si>
  <si>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</si>
  <si>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</si>
  <si>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</si>
  <si>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</si>
  <si>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</si>
  <si>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</si>
  <si>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</si>
  <si>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</si>
  <si>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</si>
  <si>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</si>
  <si>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</si>
  <si>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</si>
  <si>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</si>
  <si>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</si>
  <si>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</si>
  <si>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</si>
  <si>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</si>
  <si>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</si>
  <si>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</si>
  <si>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</si>
  <si>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</si>
  <si>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</si>
  <si>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</si>
  <si>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</si>
  <si>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</si>
  <si>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</si>
  <si>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</si>
  <si>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</si>
  <si>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</si>
  <si>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</si>
  <si>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</si>
  <si>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</si>
  <si>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</si>
  <si>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</si>
  <si>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</si>
  <si>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</si>
  <si>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</si>
  <si>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</si>
  <si>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</si>
  <si>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</si>
  <si>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</si>
  <si>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</si>
  <si>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岡山県</t>
  </si>
  <si>
    <t>地方独立行政法人岡山市立総合医療センター</t>
  </si>
  <si>
    <t>岡山市立せのお病院</t>
  </si>
  <si>
    <t>地方独立行政法人</t>
  </si>
  <si>
    <t>病院事業</t>
  </si>
  <si>
    <t>一般病院</t>
  </si>
  <si>
    <t>50床以上～100床未満</t>
  </si>
  <si>
    <t>直営</t>
  </si>
  <si>
    <t>-</t>
  </si>
  <si>
    <t>ド 訓</t>
  </si>
  <si>
    <t>救 輪</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</si>
  <si>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</si>
  <si>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</si>
  <si>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</si>
  <si>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</si>
  <si>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</si>
  <si>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</si>
  <si>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</si>
  <si>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</si>
  <si>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</si>
  <si>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</si>
  <si>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市民病院をはじめとした高度専門医療を担っている病院や周辺地域の保健医療福祉関係機関と密接に連携することにより、周辺地域の中心的な役割を担う病院として医療サービスを提供するとともに、地域包括ケアの充実に貢献する。</t>
    <phoneticPr fontId="5"/>
  </si>
  <si>
    <t>地域包括ケア病床開設により、病床利用率・入院単価も上昇しており収益は拡大している。人員増員や減価償却費など費用の増大もあるが、経常利益を確保している。
今後も、地域包括ケア病床を充実させ、収益の拡大し経営の安定を図る。</t>
    <phoneticPr fontId="5"/>
  </si>
  <si>
    <t xml:space="preserve">平成26年度に地方独立行政法人に移行。
平成26年10月に全60床のうち、地域包括ケア病床（22床）を開設した。平成27年12月には、地域包括ケア病床（24床）、一般病床（36）とした。
「④病床利用率」は、平成26年度から、地域包括ケア病床開設により上昇している。
「⑤一人当たりの患者単価」も、地域包括ケア病床開設により上昇している。
医業収益が増えたことで、「②医業収益比率」「①経常収支比率」は改善している。
地域包括ケア病床開設による、リハビリ職員増員があり「⑦職員給与費比率」は増加したが、「⑧材料費比率」は低下している。
今後は、市民病院と一体となった医療サービスの提供を図るとともに、地域の高度医療機関で一次治療を受けた患者を受け入れる後方支援の役割を果たしていく。
</t>
    <phoneticPr fontId="5"/>
  </si>
  <si>
    <t xml:space="preserve">平成5年7月の新築移転から約23年が経過しており、設備・医療機器ともに老朽化して来ている。
平成26年度の独立行政法人移行時に、土地・建物については時価評価に置き換えているため、有形固定資産減価償却率や１床当たり有形固定資産が、平均値と大きくかい離している。平成27年度に、火災報知器更新や超音波診断装置等を更新し、平成28年度には液体酸素マニホールド、給湯ボイラーや内視鏡ビデオシステム等を更新して、有形固定資産が増えている。
このため、「①有形固定資産減価償却率」「②機械備品減価償却率」が増大している。
今後は、病院機能を維持するための投資は必要であるが、従前資産の償却状況を見ながら投資し、「③１床当たりの有形固定資産」の増加を抑制していく。
</t>
    <rPh sb="163" eb="164">
      <t>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</si>
</sst>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61</c:v>
                </c:pt>
                <c:pt idx="3">
                  <c:v>62.7</c:v>
                </c:pt>
                <c:pt idx="4">
                  <c:v>70.099999999999994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3621888"/>
        <c:axId val="736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3621888"/>
        <c:axId val="73623808"/>
      </c:lineChart>
      <c:dateAx>
        <c:axId val="73621888"/>
        <c:scaling>
          <c:orientation val="minMax"/>
        </c:scaling>
        <c:delete val="1"/>
        <c:axPos val="b"/>
        <c:numFmt formatCode="ge" sourceLinked="1"/>
        <c:majorTickMark val="none"/>
        <c:minorTickMark val="none"/>
        <c:tickLblPos val="none"/>
        <c:crossAx val="73623808"/>
        <c:crosses val="autoZero"/>
        <c:auto val="1"/>
        <c:lblOffset val="100"/>
        <c:baseTimeUnit val="years"/>
      </c:dateAx>
      <c:valAx>
        <c:axId val="7362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62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7305</c:v>
                </c:pt>
                <c:pt idx="3">
                  <c:v>7351</c:v>
                </c:pt>
                <c:pt idx="4">
                  <c:v>7875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0740096"/>
        <c:axId val="1007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0740096"/>
        <c:axId val="100746368"/>
      </c:lineChart>
      <c:dateAx>
        <c:axId val="100740096"/>
        <c:scaling>
          <c:orientation val="minMax"/>
        </c:scaling>
        <c:delete val="1"/>
        <c:axPos val="b"/>
        <c:numFmt formatCode="ge" sourceLinked="1"/>
        <c:majorTickMark val="none"/>
        <c:minorTickMark val="none"/>
        <c:tickLblPos val="none"/>
        <c:crossAx val="100746368"/>
        <c:crosses val="autoZero"/>
        <c:auto val="1"/>
        <c:lblOffset val="100"/>
        <c:baseTimeUnit val="years"/>
      </c:dateAx>
      <c:valAx>
        <c:axId val="100746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74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25953</c:v>
                </c:pt>
                <c:pt idx="3">
                  <c:v>26874</c:v>
                </c:pt>
                <c:pt idx="4">
                  <c:v>26754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0778752"/>
        <c:axId val="10078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0778752"/>
        <c:axId val="100780672"/>
      </c:lineChart>
      <c:dateAx>
        <c:axId val="100778752"/>
        <c:scaling>
          <c:orientation val="minMax"/>
        </c:scaling>
        <c:delete val="1"/>
        <c:axPos val="b"/>
        <c:numFmt formatCode="ge" sourceLinked="1"/>
        <c:majorTickMark val="none"/>
        <c:minorTickMark val="none"/>
        <c:tickLblPos val="none"/>
        <c:crossAx val="100780672"/>
        <c:crosses val="autoZero"/>
        <c:auto val="1"/>
        <c:lblOffset val="100"/>
        <c:baseTimeUnit val="years"/>
      </c:dateAx>
      <c:valAx>
        <c:axId val="100780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77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3875840"/>
        <c:axId val="738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3875840"/>
        <c:axId val="73877760"/>
      </c:lineChart>
      <c:dateAx>
        <c:axId val="73875840"/>
        <c:scaling>
          <c:orientation val="minMax"/>
        </c:scaling>
        <c:delete val="1"/>
        <c:axPos val="b"/>
        <c:numFmt formatCode="ge" sourceLinked="1"/>
        <c:majorTickMark val="none"/>
        <c:minorTickMark val="none"/>
        <c:tickLblPos val="none"/>
        <c:crossAx val="73877760"/>
        <c:crosses val="autoZero"/>
        <c:auto val="1"/>
        <c:lblOffset val="100"/>
        <c:baseTimeUnit val="years"/>
      </c:dateAx>
      <c:valAx>
        <c:axId val="7387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87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88.5</c:v>
                </c:pt>
                <c:pt idx="3">
                  <c:v>92.9</c:v>
                </c:pt>
                <c:pt idx="4">
                  <c:v>95.8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73998336"/>
        <c:axId val="740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73998336"/>
        <c:axId val="74000256"/>
      </c:lineChart>
      <c:dateAx>
        <c:axId val="73998336"/>
        <c:scaling>
          <c:orientation val="minMax"/>
        </c:scaling>
        <c:delete val="1"/>
        <c:axPos val="b"/>
        <c:numFmt formatCode="ge" sourceLinked="1"/>
        <c:majorTickMark val="none"/>
        <c:minorTickMark val="none"/>
        <c:tickLblPos val="none"/>
        <c:crossAx val="74000256"/>
        <c:crosses val="autoZero"/>
        <c:auto val="1"/>
        <c:lblOffset val="100"/>
        <c:baseTimeUnit val="years"/>
      </c:dateAx>
      <c:valAx>
        <c:axId val="7400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99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108.3</c:v>
                </c:pt>
                <c:pt idx="3">
                  <c:v>113.5</c:v>
                </c:pt>
                <c:pt idx="4">
                  <c:v>111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74018176"/>
        <c:axId val="740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74018176"/>
        <c:axId val="74036736"/>
      </c:lineChart>
      <c:dateAx>
        <c:axId val="74018176"/>
        <c:scaling>
          <c:orientation val="minMax"/>
        </c:scaling>
        <c:delete val="1"/>
        <c:axPos val="b"/>
        <c:numFmt formatCode="ge" sourceLinked="1"/>
        <c:majorTickMark val="none"/>
        <c:minorTickMark val="none"/>
        <c:tickLblPos val="none"/>
        <c:crossAx val="74036736"/>
        <c:crosses val="autoZero"/>
        <c:auto val="1"/>
        <c:lblOffset val="100"/>
        <c:baseTimeUnit val="years"/>
      </c:dateAx>
      <c:valAx>
        <c:axId val="74036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401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12.7</c:v>
                </c:pt>
                <c:pt idx="3">
                  <c:v>25.1</c:v>
                </c:pt>
                <c:pt idx="4">
                  <c:v>31.9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74093312"/>
        <c:axId val="740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74093312"/>
        <c:axId val="74095232"/>
      </c:lineChart>
      <c:dateAx>
        <c:axId val="74093312"/>
        <c:scaling>
          <c:orientation val="minMax"/>
        </c:scaling>
        <c:delete val="1"/>
        <c:axPos val="b"/>
        <c:numFmt formatCode="ge" sourceLinked="1"/>
        <c:majorTickMark val="none"/>
        <c:minorTickMark val="none"/>
        <c:tickLblPos val="none"/>
        <c:crossAx val="74095232"/>
        <c:crosses val="autoZero"/>
        <c:auto val="1"/>
        <c:lblOffset val="100"/>
        <c:baseTimeUnit val="years"/>
      </c:dateAx>
      <c:valAx>
        <c:axId val="74095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09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25.8</c:v>
                </c:pt>
                <c:pt idx="3">
                  <c:v>49.7</c:v>
                </c:pt>
                <c:pt idx="4">
                  <c:v>58.5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0483840"/>
        <c:axId val="1004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0483840"/>
        <c:axId val="100485760"/>
      </c:lineChart>
      <c:dateAx>
        <c:axId val="100483840"/>
        <c:scaling>
          <c:orientation val="minMax"/>
        </c:scaling>
        <c:delete val="1"/>
        <c:axPos val="b"/>
        <c:numFmt formatCode="ge" sourceLinked="1"/>
        <c:majorTickMark val="none"/>
        <c:minorTickMark val="none"/>
        <c:tickLblPos val="none"/>
        <c:crossAx val="100485760"/>
        <c:crosses val="autoZero"/>
        <c:auto val="1"/>
        <c:lblOffset val="100"/>
        <c:baseTimeUnit val="years"/>
      </c:dateAx>
      <c:valAx>
        <c:axId val="10048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48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6630467</c:v>
                </c:pt>
                <c:pt idx="3">
                  <c:v>7027217</c:v>
                </c:pt>
                <c:pt idx="4">
                  <c:v>7331133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0540800"/>
        <c:axId val="1005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0540800"/>
        <c:axId val="100542720"/>
      </c:lineChart>
      <c:dateAx>
        <c:axId val="100540800"/>
        <c:scaling>
          <c:orientation val="minMax"/>
        </c:scaling>
        <c:delete val="1"/>
        <c:axPos val="b"/>
        <c:numFmt formatCode="ge" sourceLinked="1"/>
        <c:majorTickMark val="none"/>
        <c:minorTickMark val="none"/>
        <c:tickLblPos val="none"/>
        <c:crossAx val="100542720"/>
        <c:crosses val="autoZero"/>
        <c:auto val="1"/>
        <c:lblOffset val="100"/>
        <c:baseTimeUnit val="years"/>
      </c:dateAx>
      <c:valAx>
        <c:axId val="100542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54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7.3</c:v>
                </c:pt>
                <c:pt idx="3">
                  <c:v>6.2</c:v>
                </c:pt>
                <c:pt idx="4">
                  <c:v>5.6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0581376"/>
        <c:axId val="1005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0581376"/>
        <c:axId val="100583296"/>
      </c:lineChart>
      <c:dateAx>
        <c:axId val="100581376"/>
        <c:scaling>
          <c:orientation val="minMax"/>
        </c:scaling>
        <c:delete val="1"/>
        <c:axPos val="b"/>
        <c:numFmt formatCode="ge" sourceLinked="1"/>
        <c:majorTickMark val="none"/>
        <c:minorTickMark val="none"/>
        <c:tickLblPos val="none"/>
        <c:crossAx val="100583296"/>
        <c:crosses val="autoZero"/>
        <c:auto val="1"/>
        <c:lblOffset val="100"/>
        <c:baseTimeUnit val="years"/>
      </c:dateAx>
      <c:valAx>
        <c:axId val="10058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58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58.2</c:v>
                </c:pt>
                <c:pt idx="3">
                  <c:v>55.3</c:v>
                </c:pt>
                <c:pt idx="4">
                  <c:v>61.5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4141056"/>
        <c:axId val="7414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4141056"/>
        <c:axId val="74147328"/>
      </c:lineChart>
      <c:dateAx>
        <c:axId val="74141056"/>
        <c:scaling>
          <c:orientation val="minMax"/>
        </c:scaling>
        <c:delete val="1"/>
        <c:axPos val="b"/>
        <c:numFmt formatCode="ge" sourceLinked="1"/>
        <c:majorTickMark val="none"/>
        <c:minorTickMark val="none"/>
        <c:tickLblPos val="none"/>
        <c:crossAx val="74147328"/>
        <c:crosses val="autoZero"/>
        <c:auto val="1"/>
        <c:lblOffset val="100"/>
        <c:baseTimeUnit val="years"/>
      </c:dateAx>
      <c:valAx>
        <c:axId val="7414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14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1" zoomScaleNormal="100" zoomScaleSheetLayoutView="70" workbookViewId="0">
      <selection activeCell="F62" sqref="F62:ND63"/>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岡山県地方独立行政法人岡山市立総合医療センター　岡山市立せのお病院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地方独立行政法人</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60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9</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60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3995</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60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60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t="str">
        <f>データ!AH7</f>
        <v>-</v>
      </c>
      <c r="Q33" s="101"/>
      <c r="R33" s="101"/>
      <c r="S33" s="101"/>
      <c r="T33" s="101"/>
      <c r="U33" s="101"/>
      <c r="V33" s="101"/>
      <c r="W33" s="101"/>
      <c r="X33" s="101"/>
      <c r="Y33" s="101"/>
      <c r="Z33" s="101"/>
      <c r="AA33" s="101"/>
      <c r="AB33" s="101"/>
      <c r="AC33" s="101"/>
      <c r="AD33" s="102"/>
      <c r="AE33" s="100" t="str">
        <f>データ!AI7</f>
        <v>-</v>
      </c>
      <c r="AF33" s="101"/>
      <c r="AG33" s="101"/>
      <c r="AH33" s="101"/>
      <c r="AI33" s="101"/>
      <c r="AJ33" s="101"/>
      <c r="AK33" s="101"/>
      <c r="AL33" s="101"/>
      <c r="AM33" s="101"/>
      <c r="AN33" s="101"/>
      <c r="AO33" s="101"/>
      <c r="AP33" s="101"/>
      <c r="AQ33" s="101"/>
      <c r="AR33" s="101"/>
      <c r="AS33" s="102"/>
      <c r="AT33" s="100">
        <f>データ!AJ7</f>
        <v>108.3</v>
      </c>
      <c r="AU33" s="101"/>
      <c r="AV33" s="101"/>
      <c r="AW33" s="101"/>
      <c r="AX33" s="101"/>
      <c r="AY33" s="101"/>
      <c r="AZ33" s="101"/>
      <c r="BA33" s="101"/>
      <c r="BB33" s="101"/>
      <c r="BC33" s="101"/>
      <c r="BD33" s="101"/>
      <c r="BE33" s="101"/>
      <c r="BF33" s="101"/>
      <c r="BG33" s="101"/>
      <c r="BH33" s="102"/>
      <c r="BI33" s="100">
        <f>データ!AK7</f>
        <v>113.5</v>
      </c>
      <c r="BJ33" s="101"/>
      <c r="BK33" s="101"/>
      <c r="BL33" s="101"/>
      <c r="BM33" s="101"/>
      <c r="BN33" s="101"/>
      <c r="BO33" s="101"/>
      <c r="BP33" s="101"/>
      <c r="BQ33" s="101"/>
      <c r="BR33" s="101"/>
      <c r="BS33" s="101"/>
      <c r="BT33" s="101"/>
      <c r="BU33" s="101"/>
      <c r="BV33" s="101"/>
      <c r="BW33" s="102"/>
      <c r="BX33" s="100">
        <f>データ!AL7</f>
        <v>111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t="str">
        <f>データ!AS7</f>
        <v>-</v>
      </c>
      <c r="DE33" s="101"/>
      <c r="DF33" s="101"/>
      <c r="DG33" s="101"/>
      <c r="DH33" s="101"/>
      <c r="DI33" s="101"/>
      <c r="DJ33" s="101"/>
      <c r="DK33" s="101"/>
      <c r="DL33" s="101"/>
      <c r="DM33" s="101"/>
      <c r="DN33" s="101"/>
      <c r="DO33" s="101"/>
      <c r="DP33" s="101"/>
      <c r="DQ33" s="101"/>
      <c r="DR33" s="102"/>
      <c r="DS33" s="100" t="str">
        <f>データ!AT7</f>
        <v>-</v>
      </c>
      <c r="DT33" s="101"/>
      <c r="DU33" s="101"/>
      <c r="DV33" s="101"/>
      <c r="DW33" s="101"/>
      <c r="DX33" s="101"/>
      <c r="DY33" s="101"/>
      <c r="DZ33" s="101"/>
      <c r="EA33" s="101"/>
      <c r="EB33" s="101"/>
      <c r="EC33" s="101"/>
      <c r="ED33" s="101"/>
      <c r="EE33" s="101"/>
      <c r="EF33" s="101"/>
      <c r="EG33" s="102"/>
      <c r="EH33" s="100">
        <f>データ!AU7</f>
        <v>88.5</v>
      </c>
      <c r="EI33" s="101"/>
      <c r="EJ33" s="101"/>
      <c r="EK33" s="101"/>
      <c r="EL33" s="101"/>
      <c r="EM33" s="101"/>
      <c r="EN33" s="101"/>
      <c r="EO33" s="101"/>
      <c r="EP33" s="101"/>
      <c r="EQ33" s="101"/>
      <c r="ER33" s="101"/>
      <c r="ES33" s="101"/>
      <c r="ET33" s="101"/>
      <c r="EU33" s="101"/>
      <c r="EV33" s="102"/>
      <c r="EW33" s="100">
        <f>データ!AV7</f>
        <v>92.9</v>
      </c>
      <c r="EX33" s="101"/>
      <c r="EY33" s="101"/>
      <c r="EZ33" s="101"/>
      <c r="FA33" s="101"/>
      <c r="FB33" s="101"/>
      <c r="FC33" s="101"/>
      <c r="FD33" s="101"/>
      <c r="FE33" s="101"/>
      <c r="FF33" s="101"/>
      <c r="FG33" s="101"/>
      <c r="FH33" s="101"/>
      <c r="FI33" s="101"/>
      <c r="FJ33" s="101"/>
      <c r="FK33" s="102"/>
      <c r="FL33" s="100">
        <f>データ!AW7</f>
        <v>95.8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v>
      </c>
      <c r="GS33" s="101"/>
      <c r="GT33" s="101"/>
      <c r="GU33" s="101"/>
      <c r="GV33" s="101"/>
      <c r="GW33" s="101"/>
      <c r="GX33" s="101"/>
      <c r="GY33" s="101"/>
      <c r="GZ33" s="101"/>
      <c r="HA33" s="101"/>
      <c r="HB33" s="101"/>
      <c r="HC33" s="101"/>
      <c r="HD33" s="101"/>
      <c r="HE33" s="101"/>
      <c r="HF33" s="102"/>
      <c r="HG33" s="100" t="str">
        <f>データ!BE7</f>
        <v>-</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t="str">
        <f>データ!BO7</f>
        <v>-</v>
      </c>
      <c r="KG33" s="101"/>
      <c r="KH33" s="101"/>
      <c r="KI33" s="101"/>
      <c r="KJ33" s="101"/>
      <c r="KK33" s="101"/>
      <c r="KL33" s="101"/>
      <c r="KM33" s="101"/>
      <c r="KN33" s="101"/>
      <c r="KO33" s="101"/>
      <c r="KP33" s="101"/>
      <c r="KQ33" s="101"/>
      <c r="KR33" s="101"/>
      <c r="KS33" s="101"/>
      <c r="KT33" s="102"/>
      <c r="KU33" s="100" t="str">
        <f>データ!BP7</f>
        <v>-</v>
      </c>
      <c r="KV33" s="101"/>
      <c r="KW33" s="101"/>
      <c r="KX33" s="101"/>
      <c r="KY33" s="101"/>
      <c r="KZ33" s="101"/>
      <c r="LA33" s="101"/>
      <c r="LB33" s="101"/>
      <c r="LC33" s="101"/>
      <c r="LD33" s="101"/>
      <c r="LE33" s="101"/>
      <c r="LF33" s="101"/>
      <c r="LG33" s="101"/>
      <c r="LH33" s="101"/>
      <c r="LI33" s="102"/>
      <c r="LJ33" s="100">
        <f>データ!BQ7</f>
        <v>61</v>
      </c>
      <c r="LK33" s="101"/>
      <c r="LL33" s="101"/>
      <c r="LM33" s="101"/>
      <c r="LN33" s="101"/>
      <c r="LO33" s="101"/>
      <c r="LP33" s="101"/>
      <c r="LQ33" s="101"/>
      <c r="LR33" s="101"/>
      <c r="LS33" s="101"/>
      <c r="LT33" s="101"/>
      <c r="LU33" s="101"/>
      <c r="LV33" s="101"/>
      <c r="LW33" s="101"/>
      <c r="LX33" s="102"/>
      <c r="LY33" s="100">
        <f>データ!BR7</f>
        <v>62.7</v>
      </c>
      <c r="LZ33" s="101"/>
      <c r="MA33" s="101"/>
      <c r="MB33" s="101"/>
      <c r="MC33" s="101"/>
      <c r="MD33" s="101"/>
      <c r="ME33" s="101"/>
      <c r="MF33" s="101"/>
      <c r="MG33" s="101"/>
      <c r="MH33" s="101"/>
      <c r="MI33" s="101"/>
      <c r="MJ33" s="101"/>
      <c r="MK33" s="101"/>
      <c r="ML33" s="101"/>
      <c r="MM33" s="102"/>
      <c r="MN33" s="100">
        <f>データ!BS7</f>
        <v>70.099999999999994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t="str">
        <f>データ!AM7</f>
        <v>-</v>
      </c>
      <c r="Q34" s="101"/>
      <c r="R34" s="101"/>
      <c r="S34" s="101"/>
      <c r="T34" s="101"/>
      <c r="U34" s="101"/>
      <c r="V34" s="101"/>
      <c r="W34" s="101"/>
      <c r="X34" s="101"/>
      <c r="Y34" s="101"/>
      <c r="Z34" s="101"/>
      <c r="AA34" s="101"/>
      <c r="AB34" s="101"/>
      <c r="AC34" s="101"/>
      <c r="AD34" s="102"/>
      <c r="AE34" s="100" t="str">
        <f>データ!AN7</f>
        <v>-</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t="str">
        <f>データ!AX7</f>
        <v>-</v>
      </c>
      <c r="DE34" s="101"/>
      <c r="DF34" s="101"/>
      <c r="DG34" s="101"/>
      <c r="DH34" s="101"/>
      <c r="DI34" s="101"/>
      <c r="DJ34" s="101"/>
      <c r="DK34" s="101"/>
      <c r="DL34" s="101"/>
      <c r="DM34" s="101"/>
      <c r="DN34" s="101"/>
      <c r="DO34" s="101"/>
      <c r="DP34" s="101"/>
      <c r="DQ34" s="101"/>
      <c r="DR34" s="102"/>
      <c r="DS34" s="100" t="str">
        <f>データ!AY7</f>
        <v>-</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t="str">
        <f>データ!BI7</f>
        <v>-</v>
      </c>
      <c r="GS34" s="101"/>
      <c r="GT34" s="101"/>
      <c r="GU34" s="101"/>
      <c r="GV34" s="101"/>
      <c r="GW34" s="101"/>
      <c r="GX34" s="101"/>
      <c r="GY34" s="101"/>
      <c r="GZ34" s="101"/>
      <c r="HA34" s="101"/>
      <c r="HB34" s="101"/>
      <c r="HC34" s="101"/>
      <c r="HD34" s="101"/>
      <c r="HE34" s="101"/>
      <c r="HF34" s="102"/>
      <c r="HG34" s="100" t="str">
        <f>データ!BJ7</f>
        <v>-</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t="str">
        <f>データ!BT7</f>
        <v>-</v>
      </c>
      <c r="KG34" s="101"/>
      <c r="KH34" s="101"/>
      <c r="KI34" s="101"/>
      <c r="KJ34" s="101"/>
      <c r="KK34" s="101"/>
      <c r="KL34" s="101"/>
      <c r="KM34" s="101"/>
      <c r="KN34" s="101"/>
      <c r="KO34" s="101"/>
      <c r="KP34" s="101"/>
      <c r="KQ34" s="101"/>
      <c r="KR34" s="101"/>
      <c r="KS34" s="101"/>
      <c r="KT34" s="102"/>
      <c r="KU34" s="100" t="str">
        <f>データ!BU7</f>
        <v>-</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147</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f>データ!CB7</f>
        <v>25953</v>
      </c>
      <c r="AU55" s="104"/>
      <c r="AV55" s="104"/>
      <c r="AW55" s="104"/>
      <c r="AX55" s="104"/>
      <c r="AY55" s="104"/>
      <c r="AZ55" s="104"/>
      <c r="BA55" s="104"/>
      <c r="BB55" s="104"/>
      <c r="BC55" s="104"/>
      <c r="BD55" s="104"/>
      <c r="BE55" s="104"/>
      <c r="BF55" s="104"/>
      <c r="BG55" s="104"/>
      <c r="BH55" s="105"/>
      <c r="BI55" s="103">
        <f>データ!CC7</f>
        <v>26874</v>
      </c>
      <c r="BJ55" s="104"/>
      <c r="BK55" s="104"/>
      <c r="BL55" s="104"/>
      <c r="BM55" s="104"/>
      <c r="BN55" s="104"/>
      <c r="BO55" s="104"/>
      <c r="BP55" s="104"/>
      <c r="BQ55" s="104"/>
      <c r="BR55" s="104"/>
      <c r="BS55" s="104"/>
      <c r="BT55" s="104"/>
      <c r="BU55" s="104"/>
      <c r="BV55" s="104"/>
      <c r="BW55" s="105"/>
      <c r="BX55" s="103">
        <f>データ!CD7</f>
        <v>26754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f>データ!CM7</f>
        <v>7305</v>
      </c>
      <c r="EI55" s="104"/>
      <c r="EJ55" s="104"/>
      <c r="EK55" s="104"/>
      <c r="EL55" s="104"/>
      <c r="EM55" s="104"/>
      <c r="EN55" s="104"/>
      <c r="EO55" s="104"/>
      <c r="EP55" s="104"/>
      <c r="EQ55" s="104"/>
      <c r="ER55" s="104"/>
      <c r="ES55" s="104"/>
      <c r="ET55" s="104"/>
      <c r="EU55" s="104"/>
      <c r="EV55" s="105"/>
      <c r="EW55" s="103">
        <f>データ!CN7</f>
        <v>7351</v>
      </c>
      <c r="EX55" s="104"/>
      <c r="EY55" s="104"/>
      <c r="EZ55" s="104"/>
      <c r="FA55" s="104"/>
      <c r="FB55" s="104"/>
      <c r="FC55" s="104"/>
      <c r="FD55" s="104"/>
      <c r="FE55" s="104"/>
      <c r="FF55" s="104"/>
      <c r="FG55" s="104"/>
      <c r="FH55" s="104"/>
      <c r="FI55" s="104"/>
      <c r="FJ55" s="104"/>
      <c r="FK55" s="105"/>
      <c r="FL55" s="103">
        <f>データ!CO7</f>
        <v>7875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t="str">
        <f>データ!CV7</f>
        <v>-</v>
      </c>
      <c r="GS55" s="101"/>
      <c r="GT55" s="101"/>
      <c r="GU55" s="101"/>
      <c r="GV55" s="101"/>
      <c r="GW55" s="101"/>
      <c r="GX55" s="101"/>
      <c r="GY55" s="101"/>
      <c r="GZ55" s="101"/>
      <c r="HA55" s="101"/>
      <c r="HB55" s="101"/>
      <c r="HC55" s="101"/>
      <c r="HD55" s="101"/>
      <c r="HE55" s="101"/>
      <c r="HF55" s="102"/>
      <c r="HG55" s="100" t="str">
        <f>データ!CW7</f>
        <v>-</v>
      </c>
      <c r="HH55" s="101"/>
      <c r="HI55" s="101"/>
      <c r="HJ55" s="101"/>
      <c r="HK55" s="101"/>
      <c r="HL55" s="101"/>
      <c r="HM55" s="101"/>
      <c r="HN55" s="101"/>
      <c r="HO55" s="101"/>
      <c r="HP55" s="101"/>
      <c r="HQ55" s="101"/>
      <c r="HR55" s="101"/>
      <c r="HS55" s="101"/>
      <c r="HT55" s="101"/>
      <c r="HU55" s="102"/>
      <c r="HV55" s="100">
        <f>データ!CX7</f>
        <v>58.2</v>
      </c>
      <c r="HW55" s="101"/>
      <c r="HX55" s="101"/>
      <c r="HY55" s="101"/>
      <c r="HZ55" s="101"/>
      <c r="IA55" s="101"/>
      <c r="IB55" s="101"/>
      <c r="IC55" s="101"/>
      <c r="ID55" s="101"/>
      <c r="IE55" s="101"/>
      <c r="IF55" s="101"/>
      <c r="IG55" s="101"/>
      <c r="IH55" s="101"/>
      <c r="II55" s="101"/>
      <c r="IJ55" s="102"/>
      <c r="IK55" s="100">
        <f>データ!CY7</f>
        <v>55.3</v>
      </c>
      <c r="IL55" s="101"/>
      <c r="IM55" s="101"/>
      <c r="IN55" s="101"/>
      <c r="IO55" s="101"/>
      <c r="IP55" s="101"/>
      <c r="IQ55" s="101"/>
      <c r="IR55" s="101"/>
      <c r="IS55" s="101"/>
      <c r="IT55" s="101"/>
      <c r="IU55" s="101"/>
      <c r="IV55" s="101"/>
      <c r="IW55" s="101"/>
      <c r="IX55" s="101"/>
      <c r="IY55" s="102"/>
      <c r="IZ55" s="100">
        <f>データ!CZ7</f>
        <v>61.5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t="str">
        <f>データ!DG7</f>
        <v>-</v>
      </c>
      <c r="KG55" s="101"/>
      <c r="KH55" s="101"/>
      <c r="KI55" s="101"/>
      <c r="KJ55" s="101"/>
      <c r="KK55" s="101"/>
      <c r="KL55" s="101"/>
      <c r="KM55" s="101"/>
      <c r="KN55" s="101"/>
      <c r="KO55" s="101"/>
      <c r="KP55" s="101"/>
      <c r="KQ55" s="101"/>
      <c r="KR55" s="101"/>
      <c r="KS55" s="101"/>
      <c r="KT55" s="102"/>
      <c r="KU55" s="100" t="str">
        <f>データ!DH7</f>
        <v>-</v>
      </c>
      <c r="KV55" s="101"/>
      <c r="KW55" s="101"/>
      <c r="KX55" s="101"/>
      <c r="KY55" s="101"/>
      <c r="KZ55" s="101"/>
      <c r="LA55" s="101"/>
      <c r="LB55" s="101"/>
      <c r="LC55" s="101"/>
      <c r="LD55" s="101"/>
      <c r="LE55" s="101"/>
      <c r="LF55" s="101"/>
      <c r="LG55" s="101"/>
      <c r="LH55" s="101"/>
      <c r="LI55" s="102"/>
      <c r="LJ55" s="100">
        <f>データ!DI7</f>
        <v>7.3</v>
      </c>
      <c r="LK55" s="101"/>
      <c r="LL55" s="101"/>
      <c r="LM55" s="101"/>
      <c r="LN55" s="101"/>
      <c r="LO55" s="101"/>
      <c r="LP55" s="101"/>
      <c r="LQ55" s="101"/>
      <c r="LR55" s="101"/>
      <c r="LS55" s="101"/>
      <c r="LT55" s="101"/>
      <c r="LU55" s="101"/>
      <c r="LV55" s="101"/>
      <c r="LW55" s="101"/>
      <c r="LX55" s="102"/>
      <c r="LY55" s="100">
        <f>データ!DJ7</f>
        <v>6.2</v>
      </c>
      <c r="LZ55" s="101"/>
      <c r="MA55" s="101"/>
      <c r="MB55" s="101"/>
      <c r="MC55" s="101"/>
      <c r="MD55" s="101"/>
      <c r="ME55" s="101"/>
      <c r="MF55" s="101"/>
      <c r="MG55" s="101"/>
      <c r="MH55" s="101"/>
      <c r="MI55" s="101"/>
      <c r="MJ55" s="101"/>
      <c r="MK55" s="101"/>
      <c r="ML55" s="101"/>
      <c r="MM55" s="102"/>
      <c r="MN55" s="100">
        <f>データ!DK7</f>
        <v>5.6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t="str">
        <f>データ!DA7</f>
        <v>-</v>
      </c>
      <c r="GS56" s="101"/>
      <c r="GT56" s="101"/>
      <c r="GU56" s="101"/>
      <c r="GV56" s="101"/>
      <c r="GW56" s="101"/>
      <c r="GX56" s="101"/>
      <c r="GY56" s="101"/>
      <c r="GZ56" s="101"/>
      <c r="HA56" s="101"/>
      <c r="HB56" s="101"/>
      <c r="HC56" s="101"/>
      <c r="HD56" s="101"/>
      <c r="HE56" s="101"/>
      <c r="HF56" s="102"/>
      <c r="HG56" s="100" t="str">
        <f>データ!DB7</f>
        <v>-</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t="str">
        <f>データ!DL7</f>
        <v>-</v>
      </c>
      <c r="KG56" s="101"/>
      <c r="KH56" s="101"/>
      <c r="KI56" s="101"/>
      <c r="KJ56" s="101"/>
      <c r="KK56" s="101"/>
      <c r="KL56" s="101"/>
      <c r="KM56" s="101"/>
      <c r="KN56" s="101"/>
      <c r="KO56" s="101"/>
      <c r="KP56" s="101"/>
      <c r="KQ56" s="101"/>
      <c r="KR56" s="101"/>
      <c r="KS56" s="101"/>
      <c r="KT56" s="102"/>
      <c r="KU56" s="100" t="str">
        <f>データ!DM7</f>
        <v>-</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t="str">
        <f>データ!DR7</f>
        <v>-</v>
      </c>
      <c r="V79" s="83"/>
      <c r="W79" s="83"/>
      <c r="X79" s="83"/>
      <c r="Y79" s="83"/>
      <c r="Z79" s="83"/>
      <c r="AA79" s="83"/>
      <c r="AB79" s="83"/>
      <c r="AC79" s="83"/>
      <c r="AD79" s="83"/>
      <c r="AE79" s="83"/>
      <c r="AF79" s="83"/>
      <c r="AG79" s="83"/>
      <c r="AH79" s="83"/>
      <c r="AI79" s="83"/>
      <c r="AJ79" s="83"/>
      <c r="AK79" s="83"/>
      <c r="AL79" s="83"/>
      <c r="AM79" s="83"/>
      <c r="AN79" s="83" t="str">
        <f>データ!DS7</f>
        <v>-</v>
      </c>
      <c r="AO79" s="83"/>
      <c r="AP79" s="83"/>
      <c r="AQ79" s="83"/>
      <c r="AR79" s="83"/>
      <c r="AS79" s="83"/>
      <c r="AT79" s="83"/>
      <c r="AU79" s="83"/>
      <c r="AV79" s="83"/>
      <c r="AW79" s="83"/>
      <c r="AX79" s="83"/>
      <c r="AY79" s="83"/>
      <c r="AZ79" s="83"/>
      <c r="BA79" s="83"/>
      <c r="BB79" s="83"/>
      <c r="BC79" s="83"/>
      <c r="BD79" s="83"/>
      <c r="BE79" s="83"/>
      <c r="BF79" s="83"/>
      <c r="BG79" s="83">
        <f>データ!DT7</f>
        <v>12.7</v>
      </c>
      <c r="BH79" s="83"/>
      <c r="BI79" s="83"/>
      <c r="BJ79" s="83"/>
      <c r="BK79" s="83"/>
      <c r="BL79" s="83"/>
      <c r="BM79" s="83"/>
      <c r="BN79" s="83"/>
      <c r="BO79" s="83"/>
      <c r="BP79" s="83"/>
      <c r="BQ79" s="83"/>
      <c r="BR79" s="83"/>
      <c r="BS79" s="83"/>
      <c r="BT79" s="83"/>
      <c r="BU79" s="83"/>
      <c r="BV79" s="83"/>
      <c r="BW79" s="83"/>
      <c r="BX79" s="83"/>
      <c r="BY79" s="83"/>
      <c r="BZ79" s="83">
        <f>データ!DU7</f>
        <v>25.1</v>
      </c>
      <c r="CA79" s="83"/>
      <c r="CB79" s="83"/>
      <c r="CC79" s="83"/>
      <c r="CD79" s="83"/>
      <c r="CE79" s="83"/>
      <c r="CF79" s="83"/>
      <c r="CG79" s="83"/>
      <c r="CH79" s="83"/>
      <c r="CI79" s="83"/>
      <c r="CJ79" s="83"/>
      <c r="CK79" s="83"/>
      <c r="CL79" s="83"/>
      <c r="CM79" s="83"/>
      <c r="CN79" s="83"/>
      <c r="CO79" s="83"/>
      <c r="CP79" s="83"/>
      <c r="CQ79" s="83"/>
      <c r="CR79" s="83"/>
      <c r="CS79" s="83">
        <f>データ!DV7</f>
        <v>31.9</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t="str">
        <f>データ!EC7</f>
        <v>-</v>
      </c>
      <c r="EP79" s="83"/>
      <c r="EQ79" s="83"/>
      <c r="ER79" s="83"/>
      <c r="ES79" s="83"/>
      <c r="ET79" s="83"/>
      <c r="EU79" s="83"/>
      <c r="EV79" s="83"/>
      <c r="EW79" s="83"/>
      <c r="EX79" s="83"/>
      <c r="EY79" s="83"/>
      <c r="EZ79" s="83"/>
      <c r="FA79" s="83"/>
      <c r="FB79" s="83"/>
      <c r="FC79" s="83"/>
      <c r="FD79" s="83"/>
      <c r="FE79" s="83"/>
      <c r="FF79" s="83"/>
      <c r="FG79" s="83"/>
      <c r="FH79" s="83" t="str">
        <f>データ!ED7</f>
        <v>-</v>
      </c>
      <c r="FI79" s="83"/>
      <c r="FJ79" s="83"/>
      <c r="FK79" s="83"/>
      <c r="FL79" s="83"/>
      <c r="FM79" s="83"/>
      <c r="FN79" s="83"/>
      <c r="FO79" s="83"/>
      <c r="FP79" s="83"/>
      <c r="FQ79" s="83"/>
      <c r="FR79" s="83"/>
      <c r="FS79" s="83"/>
      <c r="FT79" s="83"/>
      <c r="FU79" s="83"/>
      <c r="FV79" s="83"/>
      <c r="FW79" s="83"/>
      <c r="FX79" s="83"/>
      <c r="FY79" s="83"/>
      <c r="FZ79" s="83"/>
      <c r="GA79" s="83">
        <f>データ!EE7</f>
        <v>25.8</v>
      </c>
      <c r="GB79" s="83"/>
      <c r="GC79" s="83"/>
      <c r="GD79" s="83"/>
      <c r="GE79" s="83"/>
      <c r="GF79" s="83"/>
      <c r="GG79" s="83"/>
      <c r="GH79" s="83"/>
      <c r="GI79" s="83"/>
      <c r="GJ79" s="83"/>
      <c r="GK79" s="83"/>
      <c r="GL79" s="83"/>
      <c r="GM79" s="83"/>
      <c r="GN79" s="83"/>
      <c r="GO79" s="83"/>
      <c r="GP79" s="83"/>
      <c r="GQ79" s="83"/>
      <c r="GR79" s="83"/>
      <c r="GS79" s="83"/>
      <c r="GT79" s="83">
        <f>データ!EF7</f>
        <v>49.7</v>
      </c>
      <c r="GU79" s="83"/>
      <c r="GV79" s="83"/>
      <c r="GW79" s="83"/>
      <c r="GX79" s="83"/>
      <c r="GY79" s="83"/>
      <c r="GZ79" s="83"/>
      <c r="HA79" s="83"/>
      <c r="HB79" s="83"/>
      <c r="HC79" s="83"/>
      <c r="HD79" s="83"/>
      <c r="HE79" s="83"/>
      <c r="HF79" s="83"/>
      <c r="HG79" s="83"/>
      <c r="HH79" s="83"/>
      <c r="HI79" s="83"/>
      <c r="HJ79" s="83"/>
      <c r="HK79" s="83"/>
      <c r="HL79" s="83"/>
      <c r="HM79" s="83">
        <f>データ!EG7</f>
        <v>58.5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f>データ!EP7</f>
        <v>6630467</v>
      </c>
      <c r="KW79" s="79"/>
      <c r="KX79" s="79"/>
      <c r="KY79" s="79"/>
      <c r="KZ79" s="79"/>
      <c r="LA79" s="79"/>
      <c r="LB79" s="79"/>
      <c r="LC79" s="79"/>
      <c r="LD79" s="79"/>
      <c r="LE79" s="79"/>
      <c r="LF79" s="79"/>
      <c r="LG79" s="79"/>
      <c r="LH79" s="79"/>
      <c r="LI79" s="79"/>
      <c r="LJ79" s="79"/>
      <c r="LK79" s="79"/>
      <c r="LL79" s="79"/>
      <c r="LM79" s="79"/>
      <c r="LN79" s="79"/>
      <c r="LO79" s="79">
        <f>データ!EQ7</f>
        <v>7027217</v>
      </c>
      <c r="LP79" s="79"/>
      <c r="LQ79" s="79"/>
      <c r="LR79" s="79"/>
      <c r="LS79" s="79"/>
      <c r="LT79" s="79"/>
      <c r="LU79" s="79"/>
      <c r="LV79" s="79"/>
      <c r="LW79" s="79"/>
      <c r="LX79" s="79"/>
      <c r="LY79" s="79"/>
      <c r="LZ79" s="79"/>
      <c r="MA79" s="79"/>
      <c r="MB79" s="79"/>
      <c r="MC79" s="79"/>
      <c r="MD79" s="79"/>
      <c r="ME79" s="79"/>
      <c r="MF79" s="79"/>
      <c r="MG79" s="79"/>
      <c r="MH79" s="79">
        <f>データ!ER7</f>
        <v>7331133</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t="str">
        <f>データ!DW7</f>
        <v>-</v>
      </c>
      <c r="V80" s="83"/>
      <c r="W80" s="83"/>
      <c r="X80" s="83"/>
      <c r="Y80" s="83"/>
      <c r="Z80" s="83"/>
      <c r="AA80" s="83"/>
      <c r="AB80" s="83"/>
      <c r="AC80" s="83"/>
      <c r="AD80" s="83"/>
      <c r="AE80" s="83"/>
      <c r="AF80" s="83"/>
      <c r="AG80" s="83"/>
      <c r="AH80" s="83"/>
      <c r="AI80" s="83"/>
      <c r="AJ80" s="83"/>
      <c r="AK80" s="83"/>
      <c r="AL80" s="83"/>
      <c r="AM80" s="83"/>
      <c r="AN80" s="83" t="str">
        <f>データ!DX7</f>
        <v>-</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t="str">
        <f>データ!EH7</f>
        <v>-</v>
      </c>
      <c r="EP80" s="83"/>
      <c r="EQ80" s="83"/>
      <c r="ER80" s="83"/>
      <c r="ES80" s="83"/>
      <c r="ET80" s="83"/>
      <c r="EU80" s="83"/>
      <c r="EV80" s="83"/>
      <c r="EW80" s="83"/>
      <c r="EX80" s="83"/>
      <c r="EY80" s="83"/>
      <c r="EZ80" s="83"/>
      <c r="FA80" s="83"/>
      <c r="FB80" s="83"/>
      <c r="FC80" s="83"/>
      <c r="FD80" s="83"/>
      <c r="FE80" s="83"/>
      <c r="FF80" s="83"/>
      <c r="FG80" s="83"/>
      <c r="FH80" s="83" t="str">
        <f>データ!EI7</f>
        <v>-</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337510</v>
      </c>
      <c r="D6" s="63">
        <f t="shared" si="2"/>
        <v>46</v>
      </c>
      <c r="E6" s="63">
        <f t="shared" si="2"/>
        <v>6</v>
      </c>
      <c r="F6" s="63">
        <f t="shared" si="2"/>
        <v>0</v>
      </c>
      <c r="G6" s="63">
        <f t="shared" si="2"/>
        <v>2</v>
      </c>
      <c r="H6" s="142" t="str">
        <f>IF(H8&lt;&gt;I8,H8,"")&amp;IF(I8&lt;&gt;J8,I8,"")&amp;"　"&amp;J8</f>
        <v>岡山県地方独立行政法人岡山市立総合医療センター　岡山市立せのお病院</v>
      </c>
      <c r="I6" s="143"/>
      <c r="J6" s="144"/>
      <c r="K6" s="63" t="str">
        <f t="shared" si="2"/>
        <v>地方独立行政法人</v>
      </c>
      <c r="L6" s="63" t="str">
        <f t="shared" si="2"/>
        <v>病院事業</v>
      </c>
      <c r="M6" s="63" t="str">
        <f t="shared" si="2"/>
        <v>一般病院</v>
      </c>
      <c r="N6" s="63" t="str">
        <f>N8</f>
        <v>50床以上～100床未満</v>
      </c>
      <c r="O6" s="63"/>
      <c r="P6" s="63" t="str">
        <f>P8</f>
        <v>直営</v>
      </c>
      <c r="Q6" s="64">
        <f t="shared" ref="Q6:AG6" si="3">Q8</f>
        <v>9</v>
      </c>
      <c r="R6" s="63" t="str">
        <f t="shared" si="3"/>
        <v>-</v>
      </c>
      <c r="S6" s="63" t="str">
        <f t="shared" si="3"/>
        <v>ド 訓</v>
      </c>
      <c r="T6" s="63" t="str">
        <f t="shared" si="3"/>
        <v>救 輪</v>
      </c>
      <c r="U6" s="64" t="str">
        <f>U8</f>
        <v>-</v>
      </c>
      <c r="V6" s="64">
        <f>V8</f>
        <v>3995</v>
      </c>
      <c r="W6" s="63" t="str">
        <f>W8</f>
        <v>非該当</v>
      </c>
      <c r="X6" s="63" t="str">
        <f t="shared" si="3"/>
        <v>１０：１</v>
      </c>
      <c r="Y6" s="64">
        <f t="shared" si="3"/>
        <v>60</v>
      </c>
      <c r="Z6" s="64" t="str">
        <f t="shared" si="3"/>
        <v>-</v>
      </c>
      <c r="AA6" s="64" t="str">
        <f t="shared" si="3"/>
        <v>-</v>
      </c>
      <c r="AB6" s="64" t="str">
        <f t="shared" si="3"/>
        <v>-</v>
      </c>
      <c r="AC6" s="64" t="str">
        <f t="shared" si="3"/>
        <v>-</v>
      </c>
      <c r="AD6" s="64">
        <f t="shared" si="3"/>
        <v>60</v>
      </c>
      <c r="AE6" s="64">
        <f t="shared" si="3"/>
        <v>60</v>
      </c>
      <c r="AF6" s="64" t="str">
        <f t="shared" si="3"/>
        <v>-</v>
      </c>
      <c r="AG6" s="64">
        <f t="shared" si="3"/>
        <v>60</v>
      </c>
      <c r="AH6" s="65" t="e">
        <f>IF(AH8="-",NA(),AH8)</f>
        <v>#N/A</v>
      </c>
      <c r="AI6" s="65" t="e">
        <f t="shared" ref="AI6:AQ6" si="4">IF(AI8="-",NA(),AI8)</f>
        <v>#N/A</v>
      </c>
      <c r="AJ6" s="65">
        <f t="shared" si="4"/>
        <v>108.3</v>
      </c>
      <c r="AK6" s="65">
        <f t="shared" si="4"/>
        <v>113.5</v>
      </c>
      <c r="AL6" s="65">
        <f t="shared" si="4"/>
        <v>111</v>
      </c>
      <c r="AM6" s="65" t="e">
        <f t="shared" si="4"/>
        <v>#N/A</v>
      </c>
      <c r="AN6" s="65" t="e">
        <f t="shared" si="4"/>
        <v>#N/A</v>
      </c>
      <c r="AO6" s="65">
        <f t="shared" si="4"/>
        <v>98.5</v>
      </c>
      <c r="AP6" s="65">
        <f t="shared" si="4"/>
        <v>98</v>
      </c>
      <c r="AQ6" s="65">
        <f t="shared" si="4"/>
        <v>98.4</v>
      </c>
      <c r="AR6" s="65" t="str">
        <f>IF(AR8="-","【-】","【"&amp;SUBSTITUTE(TEXT(AR8,"#,##0.0"),"-","△")&amp;"】")</f>
        <v>【98.4】</v>
      </c>
      <c r="AS6" s="65" t="e">
        <f>IF(AS8="-",NA(),AS8)</f>
        <v>#N/A</v>
      </c>
      <c r="AT6" s="65" t="e">
        <f t="shared" ref="AT6:BB6" si="5">IF(AT8="-",NA(),AT8)</f>
        <v>#N/A</v>
      </c>
      <c r="AU6" s="65">
        <f t="shared" si="5"/>
        <v>88.5</v>
      </c>
      <c r="AV6" s="65">
        <f t="shared" si="5"/>
        <v>92.9</v>
      </c>
      <c r="AW6" s="65">
        <f t="shared" si="5"/>
        <v>95.8</v>
      </c>
      <c r="AX6" s="65" t="e">
        <f t="shared" si="5"/>
        <v>#N/A</v>
      </c>
      <c r="AY6" s="65" t="e">
        <f t="shared" si="5"/>
        <v>#N/A</v>
      </c>
      <c r="AZ6" s="65">
        <f t="shared" si="5"/>
        <v>79.7</v>
      </c>
      <c r="BA6" s="65">
        <f t="shared" si="5"/>
        <v>79.599999999999994</v>
      </c>
      <c r="BB6" s="65">
        <f t="shared" si="5"/>
        <v>77.900000000000006</v>
      </c>
      <c r="BC6" s="65" t="str">
        <f>IF(BC8="-","【-】","【"&amp;SUBSTITUTE(TEXT(BC8,"#,##0.0"),"-","△")&amp;"】")</f>
        <v>【89.5】</v>
      </c>
      <c r="BD6" s="65" t="e">
        <f>IF(BD8="-",NA(),BD8)</f>
        <v>#N/A</v>
      </c>
      <c r="BE6" s="65" t="e">
        <f t="shared" ref="BE6:BM6" si="6">IF(BE8="-",NA(),BE8)</f>
        <v>#N/A</v>
      </c>
      <c r="BF6" s="65" t="str">
        <f t="shared" si="6"/>
        <v>該当数値なし</v>
      </c>
      <c r="BG6" s="65" t="str">
        <f t="shared" si="6"/>
        <v>該当数値なし</v>
      </c>
      <c r="BH6" s="65" t="str">
        <f t="shared" si="6"/>
        <v>該当数値なし</v>
      </c>
      <c r="BI6" s="65" t="e">
        <f t="shared" si="6"/>
        <v>#N/A</v>
      </c>
      <c r="BJ6" s="65" t="e">
        <f t="shared" si="6"/>
        <v>#N/A</v>
      </c>
      <c r="BK6" s="65">
        <f t="shared" si="6"/>
        <v>94.9</v>
      </c>
      <c r="BL6" s="65">
        <f t="shared" si="6"/>
        <v>101.2</v>
      </c>
      <c r="BM6" s="65">
        <f t="shared" si="6"/>
        <v>107.2</v>
      </c>
      <c r="BN6" s="65" t="str">
        <f>IF(BN8="-","【-】","【"&amp;SUBSTITUTE(TEXT(BN8,"#,##0.0"),"-","△")&amp;"】")</f>
        <v>【63.6】</v>
      </c>
      <c r="BO6" s="65" t="e">
        <f>IF(BO8="-",NA(),BO8)</f>
        <v>#N/A</v>
      </c>
      <c r="BP6" s="65" t="e">
        <f t="shared" ref="BP6:BX6" si="7">IF(BP8="-",NA(),BP8)</f>
        <v>#N/A</v>
      </c>
      <c r="BQ6" s="65">
        <f t="shared" si="7"/>
        <v>61</v>
      </c>
      <c r="BR6" s="65">
        <f t="shared" si="7"/>
        <v>62.7</v>
      </c>
      <c r="BS6" s="65">
        <f t="shared" si="7"/>
        <v>70.099999999999994</v>
      </c>
      <c r="BT6" s="65" t="e">
        <f t="shared" si="7"/>
        <v>#N/A</v>
      </c>
      <c r="BU6" s="65" t="e">
        <f t="shared" si="7"/>
        <v>#N/A</v>
      </c>
      <c r="BV6" s="65">
        <f t="shared" si="7"/>
        <v>67.400000000000006</v>
      </c>
      <c r="BW6" s="65">
        <f t="shared" si="7"/>
        <v>66.599999999999994</v>
      </c>
      <c r="BX6" s="65">
        <f t="shared" si="7"/>
        <v>66.8</v>
      </c>
      <c r="BY6" s="65" t="str">
        <f>IF(BY8="-","【-】","【"&amp;SUBSTITUTE(TEXT(BY8,"#,##0.0"),"-","△")&amp;"】")</f>
        <v>【74.2】</v>
      </c>
      <c r="BZ6" s="66" t="e">
        <f>IF(BZ8="-",NA(),BZ8)</f>
        <v>#N/A</v>
      </c>
      <c r="CA6" s="66" t="e">
        <f t="shared" ref="CA6:CI6" si="8">IF(CA8="-",NA(),CA8)</f>
        <v>#N/A</v>
      </c>
      <c r="CB6" s="66">
        <f t="shared" si="8"/>
        <v>25953</v>
      </c>
      <c r="CC6" s="66">
        <f t="shared" si="8"/>
        <v>26874</v>
      </c>
      <c r="CD6" s="66">
        <f t="shared" si="8"/>
        <v>26754</v>
      </c>
      <c r="CE6" s="66" t="e">
        <f t="shared" si="8"/>
        <v>#N/A</v>
      </c>
      <c r="CF6" s="66" t="e">
        <f t="shared" si="8"/>
        <v>#N/A</v>
      </c>
      <c r="CG6" s="66">
        <f t="shared" si="8"/>
        <v>23857</v>
      </c>
      <c r="CH6" s="66">
        <f t="shared" si="8"/>
        <v>24371</v>
      </c>
      <c r="CI6" s="66">
        <f t="shared" si="8"/>
        <v>24882</v>
      </c>
      <c r="CJ6" s="65" t="str">
        <f>IF(CJ8="-","【-】","【"&amp;SUBSTITUTE(TEXT(CJ8,"#,##0"),"-","△")&amp;"】")</f>
        <v>【49,667】</v>
      </c>
      <c r="CK6" s="66" t="e">
        <f>IF(CK8="-",NA(),CK8)</f>
        <v>#N/A</v>
      </c>
      <c r="CL6" s="66" t="e">
        <f t="shared" ref="CL6:CT6" si="9">IF(CL8="-",NA(),CL8)</f>
        <v>#N/A</v>
      </c>
      <c r="CM6" s="66">
        <f t="shared" si="9"/>
        <v>7305</v>
      </c>
      <c r="CN6" s="66">
        <f t="shared" si="9"/>
        <v>7351</v>
      </c>
      <c r="CO6" s="66">
        <f t="shared" si="9"/>
        <v>7875</v>
      </c>
      <c r="CP6" s="66" t="e">
        <f t="shared" si="9"/>
        <v>#N/A</v>
      </c>
      <c r="CQ6" s="66" t="e">
        <f t="shared" si="9"/>
        <v>#N/A</v>
      </c>
      <c r="CR6" s="66">
        <f t="shared" si="9"/>
        <v>8471</v>
      </c>
      <c r="CS6" s="66">
        <f t="shared" si="9"/>
        <v>8736</v>
      </c>
      <c r="CT6" s="66">
        <f t="shared" si="9"/>
        <v>8797</v>
      </c>
      <c r="CU6" s="65" t="str">
        <f>IF(CU8="-","【-】","【"&amp;SUBSTITUTE(TEXT(CU8,"#,##0"),"-","△")&amp;"】")</f>
        <v>【13,758】</v>
      </c>
      <c r="CV6" s="65" t="e">
        <f>IF(CV8="-",NA(),CV8)</f>
        <v>#N/A</v>
      </c>
      <c r="CW6" s="65" t="e">
        <f t="shared" ref="CW6:DE6" si="10">IF(CW8="-",NA(),CW8)</f>
        <v>#N/A</v>
      </c>
      <c r="CX6" s="65">
        <f t="shared" si="10"/>
        <v>58.2</v>
      </c>
      <c r="CY6" s="65">
        <f t="shared" si="10"/>
        <v>55.3</v>
      </c>
      <c r="CZ6" s="65">
        <f t="shared" si="10"/>
        <v>61.5</v>
      </c>
      <c r="DA6" s="65" t="e">
        <f t="shared" si="10"/>
        <v>#N/A</v>
      </c>
      <c r="DB6" s="65" t="e">
        <f t="shared" si="10"/>
        <v>#N/A</v>
      </c>
      <c r="DC6" s="65">
        <f t="shared" si="10"/>
        <v>67.5</v>
      </c>
      <c r="DD6" s="65">
        <f t="shared" si="10"/>
        <v>67.5</v>
      </c>
      <c r="DE6" s="65">
        <f t="shared" si="10"/>
        <v>69.5</v>
      </c>
      <c r="DF6" s="65" t="str">
        <f>IF(DF8="-","【-】","【"&amp;SUBSTITUTE(TEXT(DF8,"#,##0.0"),"-","△")&amp;"】")</f>
        <v>【55.2】</v>
      </c>
      <c r="DG6" s="65" t="e">
        <f>IF(DG8="-",NA(),DG8)</f>
        <v>#N/A</v>
      </c>
      <c r="DH6" s="65" t="e">
        <f t="shared" ref="DH6:DP6" si="11">IF(DH8="-",NA(),DH8)</f>
        <v>#N/A</v>
      </c>
      <c r="DI6" s="65">
        <f t="shared" si="11"/>
        <v>7.3</v>
      </c>
      <c r="DJ6" s="65">
        <f t="shared" si="11"/>
        <v>6.2</v>
      </c>
      <c r="DK6" s="65">
        <f t="shared" si="11"/>
        <v>5.6</v>
      </c>
      <c r="DL6" s="65" t="e">
        <f t="shared" si="11"/>
        <v>#N/A</v>
      </c>
      <c r="DM6" s="65" t="e">
        <f t="shared" si="11"/>
        <v>#N/A</v>
      </c>
      <c r="DN6" s="65">
        <f t="shared" si="11"/>
        <v>17.899999999999999</v>
      </c>
      <c r="DO6" s="65">
        <f t="shared" si="11"/>
        <v>17.899999999999999</v>
      </c>
      <c r="DP6" s="65">
        <f t="shared" si="11"/>
        <v>17.399999999999999</v>
      </c>
      <c r="DQ6" s="65" t="str">
        <f>IF(DQ8="-","【-】","【"&amp;SUBSTITUTE(TEXT(DQ8,"#,##0.0"),"-","△")&amp;"】")</f>
        <v>【24.1】</v>
      </c>
      <c r="DR6" s="65" t="e">
        <f>IF(DR8="-",NA(),DR8)</f>
        <v>#N/A</v>
      </c>
      <c r="DS6" s="65" t="e">
        <f t="shared" ref="DS6:EA6" si="12">IF(DS8="-",NA(),DS8)</f>
        <v>#N/A</v>
      </c>
      <c r="DT6" s="65">
        <f t="shared" si="12"/>
        <v>12.7</v>
      </c>
      <c r="DU6" s="65">
        <f t="shared" si="12"/>
        <v>25.1</v>
      </c>
      <c r="DV6" s="65">
        <f t="shared" si="12"/>
        <v>31.9</v>
      </c>
      <c r="DW6" s="65" t="e">
        <f t="shared" si="12"/>
        <v>#N/A</v>
      </c>
      <c r="DX6" s="65" t="e">
        <f t="shared" si="12"/>
        <v>#N/A</v>
      </c>
      <c r="DY6" s="65">
        <f t="shared" si="12"/>
        <v>52.4</v>
      </c>
      <c r="DZ6" s="65">
        <f t="shared" si="12"/>
        <v>52.6</v>
      </c>
      <c r="EA6" s="65">
        <f t="shared" si="12"/>
        <v>54.2</v>
      </c>
      <c r="EB6" s="65" t="str">
        <f>IF(EB8="-","【-】","【"&amp;SUBSTITUTE(TEXT(EB8,"#,##0.0"),"-","△")&amp;"】")</f>
        <v>【50.7】</v>
      </c>
      <c r="EC6" s="65" t="e">
        <f>IF(EC8="-",NA(),EC8)</f>
        <v>#N/A</v>
      </c>
      <c r="ED6" s="65" t="e">
        <f t="shared" ref="ED6:EL6" si="13">IF(ED8="-",NA(),ED8)</f>
        <v>#N/A</v>
      </c>
      <c r="EE6" s="65">
        <f t="shared" si="13"/>
        <v>25.8</v>
      </c>
      <c r="EF6" s="65">
        <f t="shared" si="13"/>
        <v>49.7</v>
      </c>
      <c r="EG6" s="65">
        <f t="shared" si="13"/>
        <v>58.5</v>
      </c>
      <c r="EH6" s="65" t="e">
        <f t="shared" si="13"/>
        <v>#N/A</v>
      </c>
      <c r="EI6" s="65" t="e">
        <f t="shared" si="13"/>
        <v>#N/A</v>
      </c>
      <c r="EJ6" s="65">
        <f t="shared" si="13"/>
        <v>68.900000000000006</v>
      </c>
      <c r="EK6" s="65">
        <f t="shared" si="13"/>
        <v>68</v>
      </c>
      <c r="EL6" s="65">
        <f t="shared" si="13"/>
        <v>70</v>
      </c>
      <c r="EM6" s="65" t="str">
        <f>IF(EM8="-","【-】","【"&amp;SUBSTITUTE(TEXT(EM8,"#,##0.0"),"-","△")&amp;"】")</f>
        <v>【65.7】</v>
      </c>
      <c r="EN6" s="66" t="e">
        <f>IF(EN8="-",NA(),EN8)</f>
        <v>#N/A</v>
      </c>
      <c r="EO6" s="66" t="e">
        <f t="shared" ref="EO6:EW6" si="14">IF(EO8="-",NA(),EO8)</f>
        <v>#N/A</v>
      </c>
      <c r="EP6" s="66">
        <f t="shared" si="14"/>
        <v>6630467</v>
      </c>
      <c r="EQ6" s="66">
        <f t="shared" si="14"/>
        <v>7027217</v>
      </c>
      <c r="ER6" s="66">
        <f t="shared" si="14"/>
        <v>7331133</v>
      </c>
      <c r="ES6" s="66" t="e">
        <f t="shared" si="14"/>
        <v>#N/A</v>
      </c>
      <c r="ET6" s="66" t="e">
        <f t="shared" si="14"/>
        <v>#N/A</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337510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一般病院</v>
      </c>
      <c r="N7" s="63" t="str">
        <f>N8</f>
        <v>50床以上～100床未満</v>
      </c>
      <c r="O7" s="63"/>
      <c r="P7" s="63" t="str">
        <f>P8</f>
        <v>直営</v>
      </c>
      <c r="Q7" s="64">
        <f t="shared" si="15"/>
        <v>9</v>
      </c>
      <c r="R7" s="63" t="str">
        <f t="shared" si="15"/>
        <v>-</v>
      </c>
      <c r="S7" s="63" t="str">
        <f t="shared" si="15"/>
        <v>ド 訓</v>
      </c>
      <c r="T7" s="63" t="str">
        <f t="shared" si="15"/>
        <v>救 輪</v>
      </c>
      <c r="U7" s="64" t="str">
        <f>U8</f>
        <v>-</v>
      </c>
      <c r="V7" s="64">
        <f>V8</f>
        <v>3995</v>
      </c>
      <c r="W7" s="63" t="str">
        <f>W8</f>
        <v>非該当</v>
      </c>
      <c r="X7" s="63" t="str">
        <f t="shared" si="15"/>
        <v>１０：１</v>
      </c>
      <c r="Y7" s="64">
        <f t="shared" si="15"/>
        <v>60</v>
      </c>
      <c r="Z7" s="64" t="str">
        <f t="shared" si="15"/>
        <v>-</v>
      </c>
      <c r="AA7" s="64" t="str">
        <f t="shared" si="15"/>
        <v>-</v>
      </c>
      <c r="AB7" s="64" t="str">
        <f t="shared" si="15"/>
        <v>-</v>
      </c>
      <c r="AC7" s="64" t="str">
        <f t="shared" si="15"/>
        <v>-</v>
      </c>
      <c r="AD7" s="64">
        <f t="shared" si="15"/>
        <v>60</v>
      </c>
      <c r="AE7" s="64">
        <f t="shared" si="15"/>
        <v>60</v>
      </c>
      <c r="AF7" s="64" t="str">
        <f t="shared" si="15"/>
        <v>-</v>
      </c>
      <c r="AG7" s="64">
        <f t="shared" si="15"/>
        <v>60</v>
      </c>
      <c r="AH7" s="65" t="str">
        <f>AH8</f>
        <v>-</v>
      </c>
      <c r="AI7" s="65" t="str">
        <f t="shared" ref="AI7:AQ7" si="16">AI8</f>
        <v>-</v>
      </c>
      <c r="AJ7" s="65">
        <f t="shared" si="16"/>
        <v>108.3</v>
      </c>
      <c r="AK7" s="65">
        <f t="shared" si="16"/>
        <v>113.5</v>
      </c>
      <c r="AL7" s="65">
        <f t="shared" si="16"/>
        <v>111</v>
      </c>
      <c r="AM7" s="65" t="str">
        <f t="shared" si="16"/>
        <v>-</v>
      </c>
      <c r="AN7" s="65" t="str">
        <f t="shared" si="16"/>
        <v>-</v>
      </c>
      <c r="AO7" s="65">
        <f t="shared" si="16"/>
        <v>98.5</v>
      </c>
      <c r="AP7" s="65">
        <f t="shared" si="16"/>
        <v>98</v>
      </c>
      <c r="AQ7" s="65">
        <f t="shared" si="16"/>
        <v>98.4</v>
      </c>
      <c r="AR7" s="65"/>
      <c r="AS7" s="65" t="str">
        <f>AS8</f>
        <v>-</v>
      </c>
      <c r="AT7" s="65" t="str">
        <f t="shared" ref="AT7:BB7" si="17">AT8</f>
        <v>-</v>
      </c>
      <c r="AU7" s="65">
        <f t="shared" si="17"/>
        <v>88.5</v>
      </c>
      <c r="AV7" s="65">
        <f t="shared" si="17"/>
        <v>92.9</v>
      </c>
      <c r="AW7" s="65">
        <f t="shared" si="17"/>
        <v>95.8</v>
      </c>
      <c r="AX7" s="65" t="str">
        <f t="shared" si="17"/>
        <v>-</v>
      </c>
      <c r="AY7" s="65" t="str">
        <f t="shared" si="17"/>
        <v>-</v>
      </c>
      <c r="AZ7" s="65">
        <f t="shared" si="17"/>
        <v>79.7</v>
      </c>
      <c r="BA7" s="65">
        <f t="shared" si="17"/>
        <v>79.599999999999994</v>
      </c>
      <c r="BB7" s="65">
        <f t="shared" si="17"/>
        <v>77.900000000000006</v>
      </c>
      <c r="BC7" s="65"/>
      <c r="BD7" s="65" t="str">
        <f>BD8</f>
        <v>-</v>
      </c>
      <c r="BE7" s="65" t="str">
        <f t="shared" ref="BE7:BM7" si="18">BE8</f>
        <v>-</v>
      </c>
      <c r="BF7" s="65" t="str">
        <f t="shared" si="18"/>
        <v>該当数値なし</v>
      </c>
      <c r="BG7" s="65" t="str">
        <f t="shared" si="18"/>
        <v>該当数値なし</v>
      </c>
      <c r="BH7" s="65" t="str">
        <f t="shared" si="18"/>
        <v>該当数値なし</v>
      </c>
      <c r="BI7" s="65" t="str">
        <f t="shared" si="18"/>
        <v>-</v>
      </c>
      <c r="BJ7" s="65" t="str">
        <f t="shared" si="18"/>
        <v>-</v>
      </c>
      <c r="BK7" s="65">
        <f t="shared" si="18"/>
        <v>94.9</v>
      </c>
      <c r="BL7" s="65">
        <f t="shared" si="18"/>
        <v>101.2</v>
      </c>
      <c r="BM7" s="65">
        <f t="shared" si="18"/>
        <v>107.2</v>
      </c>
      <c r="BN7" s="65"/>
      <c r="BO7" s="65" t="str">
        <f>BO8</f>
        <v>-</v>
      </c>
      <c r="BP7" s="65" t="str">
        <f t="shared" ref="BP7:BX7" si="19">BP8</f>
        <v>-</v>
      </c>
      <c r="BQ7" s="65">
        <f t="shared" si="19"/>
        <v>61</v>
      </c>
      <c r="BR7" s="65">
        <f t="shared" si="19"/>
        <v>62.7</v>
      </c>
      <c r="BS7" s="65">
        <f t="shared" si="19"/>
        <v>70.099999999999994</v>
      </c>
      <c r="BT7" s="65" t="str">
        <f t="shared" si="19"/>
        <v>-</v>
      </c>
      <c r="BU7" s="65" t="str">
        <f t="shared" si="19"/>
        <v>-</v>
      </c>
      <c r="BV7" s="65">
        <f t="shared" si="19"/>
        <v>67.400000000000006</v>
      </c>
      <c r="BW7" s="65">
        <f t="shared" si="19"/>
        <v>66.599999999999994</v>
      </c>
      <c r="BX7" s="65">
        <f t="shared" si="19"/>
        <v>66.8</v>
      </c>
      <c r="BY7" s="65"/>
      <c r="BZ7" s="66" t="str">
        <f>BZ8</f>
        <v>-</v>
      </c>
      <c r="CA7" s="66" t="str">
        <f t="shared" ref="CA7:CI7" si="20">CA8</f>
        <v>-</v>
      </c>
      <c r="CB7" s="66">
        <f t="shared" si="20"/>
        <v>25953</v>
      </c>
      <c r="CC7" s="66">
        <f t="shared" si="20"/>
        <v>26874</v>
      </c>
      <c r="CD7" s="66">
        <f t="shared" si="20"/>
        <v>26754</v>
      </c>
      <c r="CE7" s="66" t="str">
        <f t="shared" si="20"/>
        <v>-</v>
      </c>
      <c r="CF7" s="66" t="str">
        <f t="shared" si="20"/>
        <v>-</v>
      </c>
      <c r="CG7" s="66">
        <f t="shared" si="20"/>
        <v>23857</v>
      </c>
      <c r="CH7" s="66">
        <f t="shared" si="20"/>
        <v>24371</v>
      </c>
      <c r="CI7" s="66">
        <f t="shared" si="20"/>
        <v>24882</v>
      </c>
      <c r="CJ7" s="65"/>
      <c r="CK7" s="66" t="str">
        <f>CK8</f>
        <v>-</v>
      </c>
      <c r="CL7" s="66" t="str">
        <f t="shared" ref="CL7:CT7" si="21">CL8</f>
        <v>-</v>
      </c>
      <c r="CM7" s="66">
        <f t="shared" si="21"/>
        <v>7305</v>
      </c>
      <c r="CN7" s="66">
        <f t="shared" si="21"/>
        <v>7351</v>
      </c>
      <c r="CO7" s="66">
        <f t="shared" si="21"/>
        <v>7875</v>
      </c>
      <c r="CP7" s="66" t="str">
        <f t="shared" si="21"/>
        <v>-</v>
      </c>
      <c r="CQ7" s="66" t="str">
        <f t="shared" si="21"/>
        <v>-</v>
      </c>
      <c r="CR7" s="66">
        <f t="shared" si="21"/>
        <v>8471</v>
      </c>
      <c r="CS7" s="66">
        <f t="shared" si="21"/>
        <v>8736</v>
      </c>
      <c r="CT7" s="66">
        <f t="shared" si="21"/>
        <v>8797</v>
      </c>
      <c r="CU7" s="65"/>
      <c r="CV7" s="65" t="str">
        <f>CV8</f>
        <v>-</v>
      </c>
      <c r="CW7" s="65" t="str">
        <f t="shared" ref="CW7:DE7" si="22">CW8</f>
        <v>-</v>
      </c>
      <c r="CX7" s="65">
        <f t="shared" si="22"/>
        <v>58.2</v>
      </c>
      <c r="CY7" s="65">
        <f t="shared" si="22"/>
        <v>55.3</v>
      </c>
      <c r="CZ7" s="65">
        <f t="shared" si="22"/>
        <v>61.5</v>
      </c>
      <c r="DA7" s="65" t="str">
        <f t="shared" si="22"/>
        <v>-</v>
      </c>
      <c r="DB7" s="65" t="str">
        <f t="shared" si="22"/>
        <v>-</v>
      </c>
      <c r="DC7" s="65">
        <f t="shared" si="22"/>
        <v>67.5</v>
      </c>
      <c r="DD7" s="65">
        <f t="shared" si="22"/>
        <v>67.5</v>
      </c>
      <c r="DE7" s="65">
        <f t="shared" si="22"/>
        <v>69.5</v>
      </c>
      <c r="DF7" s="65"/>
      <c r="DG7" s="65" t="str">
        <f>DG8</f>
        <v>-</v>
      </c>
      <c r="DH7" s="65" t="str">
        <f t="shared" ref="DH7:DP7" si="23">DH8</f>
        <v>-</v>
      </c>
      <c r="DI7" s="65">
        <f t="shared" si="23"/>
        <v>7.3</v>
      </c>
      <c r="DJ7" s="65">
        <f t="shared" si="23"/>
        <v>6.2</v>
      </c>
      <c r="DK7" s="65">
        <f t="shared" si="23"/>
        <v>5.6</v>
      </c>
      <c r="DL7" s="65" t="str">
        <f t="shared" si="23"/>
        <v>-</v>
      </c>
      <c r="DM7" s="65" t="str">
        <f t="shared" si="23"/>
        <v>-</v>
      </c>
      <c r="DN7" s="65">
        <f t="shared" si="23"/>
        <v>17.899999999999999</v>
      </c>
      <c r="DO7" s="65">
        <f t="shared" si="23"/>
        <v>17.899999999999999</v>
      </c>
      <c r="DP7" s="65">
        <f t="shared" si="23"/>
        <v>17.399999999999999</v>
      </c>
      <c r="DQ7" s="65"/>
      <c r="DR7" s="65" t="str">
        <f>DR8</f>
        <v>-</v>
      </c>
      <c r="DS7" s="65" t="str">
        <f t="shared" ref="DS7:EA7" si="24">DS8</f>
        <v>-</v>
      </c>
      <c r="DT7" s="65">
        <f t="shared" si="24"/>
        <v>12.7</v>
      </c>
      <c r="DU7" s="65">
        <f t="shared" si="24"/>
        <v>25.1</v>
      </c>
      <c r="DV7" s="65">
        <f t="shared" si="24"/>
        <v>31.9</v>
      </c>
      <c r="DW7" s="65" t="str">
        <f t="shared" si="24"/>
        <v>-</v>
      </c>
      <c r="DX7" s="65" t="str">
        <f t="shared" si="24"/>
        <v>-</v>
      </c>
      <c r="DY7" s="65">
        <f t="shared" si="24"/>
        <v>52.4</v>
      </c>
      <c r="DZ7" s="65">
        <f t="shared" si="24"/>
        <v>52.6</v>
      </c>
      <c r="EA7" s="65">
        <f t="shared" si="24"/>
        <v>54.2</v>
      </c>
      <c r="EB7" s="65"/>
      <c r="EC7" s="65" t="str">
        <f>EC8</f>
        <v>-</v>
      </c>
      <c r="ED7" s="65" t="str">
        <f t="shared" ref="ED7:EL7" si="25">ED8</f>
        <v>-</v>
      </c>
      <c r="EE7" s="65">
        <f t="shared" si="25"/>
        <v>25.8</v>
      </c>
      <c r="EF7" s="65">
        <f t="shared" si="25"/>
        <v>49.7</v>
      </c>
      <c r="EG7" s="65">
        <f t="shared" si="25"/>
        <v>58.5</v>
      </c>
      <c r="EH7" s="65" t="str">
        <f t="shared" si="25"/>
        <v>-</v>
      </c>
      <c r="EI7" s="65" t="str">
        <f t="shared" si="25"/>
        <v>-</v>
      </c>
      <c r="EJ7" s="65">
        <f t="shared" si="25"/>
        <v>68.900000000000006</v>
      </c>
      <c r="EK7" s="65">
        <f t="shared" si="25"/>
        <v>68</v>
      </c>
      <c r="EL7" s="65">
        <f t="shared" si="25"/>
        <v>70</v>
      </c>
      <c r="EM7" s="65"/>
      <c r="EN7" s="66" t="str">
        <f>EN8</f>
        <v>-</v>
      </c>
      <c r="EO7" s="66" t="str">
        <f t="shared" ref="EO7:EW7" si="26">EO8</f>
        <v>-</v>
      </c>
      <c r="EP7" s="66">
        <f t="shared" si="26"/>
        <v>6630467</v>
      </c>
      <c r="EQ7" s="66">
        <f t="shared" si="26"/>
        <v>7027217</v>
      </c>
      <c r="ER7" s="66">
        <f t="shared" si="26"/>
        <v>7331133</v>
      </c>
      <c r="ES7" s="66" t="str">
        <f t="shared" si="26"/>
        <v>-</v>
      </c>
      <c r="ET7" s="66" t="str">
        <f t="shared" si="26"/>
        <v>-</v>
      </c>
      <c r="EU7" s="66">
        <f t="shared" si="26"/>
        <v>34878088</v>
      </c>
      <c r="EV7" s="66">
        <f t="shared" si="26"/>
        <v>36094355</v>
      </c>
      <c r="EW7" s="66">
        <f t="shared" si="26"/>
        <v>36941419</v>
      </c>
      <c r="EX7" s="66"/>
    </row>
    <row r="8" spans="1:154" s="67" customFormat="1">
      <c r="A8" s="48"/>
      <c r="B8" s="68">
        <v>2016</v>
      </c>
      <c r="C8" s="68">
        <v>337510</v>
      </c>
      <c r="D8" s="68">
        <v>46</v>
      </c>
      <c r="E8" s="68">
        <v>6</v>
      </c>
      <c r="F8" s="68">
        <v>0</v>
      </c>
      <c r="G8" s="68">
        <v>2</v>
      </c>
      <c r="H8" s="68" t="s">
        <v>123</v>
      </c>
      <c r="I8" s="68" t="s">
        <v>124</v>
      </c>
      <c r="J8" s="68" t="s">
        <v>125</v>
      </c>
      <c r="K8" s="68" t="s">
        <v>126</v>
      </c>
      <c r="L8" s="68" t="s">
        <v>127</v>
      </c>
      <c r="M8" s="68" t="s">
        <v>128</v>
      </c>
      <c r="N8" s="68" t="s">
        <v>129</v>
      </c>
      <c r="O8" s="68"/>
      <c r="P8" s="68" t="s">
        <v>130</v>
      </c>
      <c r="Q8" s="69">
        <v>9</v>
      </c>
      <c r="R8" s="68" t="s">
        <v>131</v>
      </c>
      <c r="S8" s="68" t="s">
        <v>132</v>
      </c>
      <c r="T8" s="68" t="s">
        <v>133</v>
      </c>
      <c r="U8" s="69" t="s">
        <v>131</v>
      </c>
      <c r="V8" s="69">
        <v>3995</v>
      </c>
      <c r="W8" s="68" t="s">
        <v>134</v>
      </c>
      <c r="X8" s="70" t="s">
        <v>135</v>
      </c>
      <c r="Y8" s="69">
        <v>60</v>
      </c>
      <c r="Z8" s="69" t="s">
        <v>131</v>
      </c>
      <c r="AA8" s="69" t="s">
        <v>131</v>
      </c>
      <c r="AB8" s="69" t="s">
        <v>131</v>
      </c>
      <c r="AC8" s="69" t="s">
        <v>131</v>
      </c>
      <c r="AD8" s="69">
        <v>60</v>
      </c>
      <c r="AE8" s="69">
        <v>60</v>
      </c>
      <c r="AF8" s="69" t="s">
        <v>131</v>
      </c>
      <c r="AG8" s="69">
        <v>60</v>
      </c>
      <c r="AH8" s="71" t="s">
        <v>131</v>
      </c>
      <c r="AI8" s="71" t="s">
        <v>131</v>
      </c>
      <c r="AJ8" s="71">
        <v>108.3</v>
      </c>
      <c r="AK8" s="71">
        <v>113.5</v>
      </c>
      <c r="AL8" s="71">
        <v>111</v>
      </c>
      <c r="AM8" s="71" t="s">
        <v>131</v>
      </c>
      <c r="AN8" s="71" t="s">
        <v>131</v>
      </c>
      <c r="AO8" s="71">
        <v>98.5</v>
      </c>
      <c r="AP8" s="71">
        <v>98</v>
      </c>
      <c r="AQ8" s="71">
        <v>98.4</v>
      </c>
      <c r="AR8" s="71">
        <v>98.4</v>
      </c>
      <c r="AS8" s="71" t="s">
        <v>131</v>
      </c>
      <c r="AT8" s="71" t="s">
        <v>131</v>
      </c>
      <c r="AU8" s="71">
        <v>88.5</v>
      </c>
      <c r="AV8" s="71">
        <v>92.9</v>
      </c>
      <c r="AW8" s="71">
        <v>95.8</v>
      </c>
      <c r="AX8" s="71" t="s">
        <v>131</v>
      </c>
      <c r="AY8" s="71" t="s">
        <v>131</v>
      </c>
      <c r="AZ8" s="71">
        <v>79.7</v>
      </c>
      <c r="BA8" s="71">
        <v>79.599999999999994</v>
      </c>
      <c r="BB8" s="71">
        <v>77.900000000000006</v>
      </c>
      <c r="BC8" s="71">
        <v>89.5</v>
      </c>
      <c r="BD8" s="72" t="s">
        <v>131</v>
      </c>
      <c r="BE8" s="72" t="s">
        <v>131</v>
      </c>
      <c r="BF8" s="72" t="s">
        <v>136</v>
      </c>
      <c r="BG8" s="72" t="s">
        <v>136</v>
      </c>
      <c r="BH8" s="72" t="s">
        <v>136</v>
      </c>
      <c r="BI8" s="72" t="s">
        <v>131</v>
      </c>
      <c r="BJ8" s="72" t="s">
        <v>131</v>
      </c>
      <c r="BK8" s="72">
        <v>94.9</v>
      </c>
      <c r="BL8" s="72">
        <v>101.2</v>
      </c>
      <c r="BM8" s="72">
        <v>107.2</v>
      </c>
      <c r="BN8" s="72">
        <v>63.6</v>
      </c>
      <c r="BO8" s="71" t="s">
        <v>131</v>
      </c>
      <c r="BP8" s="71" t="s">
        <v>131</v>
      </c>
      <c r="BQ8" s="71">
        <v>61</v>
      </c>
      <c r="BR8" s="71">
        <v>62.7</v>
      </c>
      <c r="BS8" s="71">
        <v>70.099999999999994</v>
      </c>
      <c r="BT8" s="71" t="s">
        <v>131</v>
      </c>
      <c r="BU8" s="71" t="s">
        <v>131</v>
      </c>
      <c r="BV8" s="71">
        <v>67.400000000000006</v>
      </c>
      <c r="BW8" s="71">
        <v>66.599999999999994</v>
      </c>
      <c r="BX8" s="71">
        <v>66.8</v>
      </c>
      <c r="BY8" s="71">
        <v>74.2</v>
      </c>
      <c r="BZ8" s="72" t="s">
        <v>131</v>
      </c>
      <c r="CA8" s="72" t="s">
        <v>131</v>
      </c>
      <c r="CB8" s="72">
        <v>25953</v>
      </c>
      <c r="CC8" s="72">
        <v>26874</v>
      </c>
      <c r="CD8" s="72">
        <v>26754</v>
      </c>
      <c r="CE8" s="72" t="s">
        <v>131</v>
      </c>
      <c r="CF8" s="72" t="s">
        <v>131</v>
      </c>
      <c r="CG8" s="72">
        <v>23857</v>
      </c>
      <c r="CH8" s="72">
        <v>24371</v>
      </c>
      <c r="CI8" s="72">
        <v>24882</v>
      </c>
      <c r="CJ8" s="71">
        <v>49667</v>
      </c>
      <c r="CK8" s="72" t="s">
        <v>131</v>
      </c>
      <c r="CL8" s="72" t="s">
        <v>131</v>
      </c>
      <c r="CM8" s="72">
        <v>7305</v>
      </c>
      <c r="CN8" s="72">
        <v>7351</v>
      </c>
      <c r="CO8" s="72">
        <v>7875</v>
      </c>
      <c r="CP8" s="72" t="s">
        <v>131</v>
      </c>
      <c r="CQ8" s="72" t="s">
        <v>131</v>
      </c>
      <c r="CR8" s="72">
        <v>8471</v>
      </c>
      <c r="CS8" s="72">
        <v>8736</v>
      </c>
      <c r="CT8" s="72">
        <v>8797</v>
      </c>
      <c r="CU8" s="71">
        <v>13758</v>
      </c>
      <c r="CV8" s="72" t="s">
        <v>131</v>
      </c>
      <c r="CW8" s="72" t="s">
        <v>131</v>
      </c>
      <c r="CX8" s="72">
        <v>58.2</v>
      </c>
      <c r="CY8" s="72">
        <v>55.3</v>
      </c>
      <c r="CZ8" s="72">
        <v>61.5</v>
      </c>
      <c r="DA8" s="72" t="s">
        <v>131</v>
      </c>
      <c r="DB8" s="72" t="s">
        <v>131</v>
      </c>
      <c r="DC8" s="72">
        <v>67.5</v>
      </c>
      <c r="DD8" s="72">
        <v>67.5</v>
      </c>
      <c r="DE8" s="72">
        <v>69.5</v>
      </c>
      <c r="DF8" s="72">
        <v>55.2</v>
      </c>
      <c r="DG8" s="72" t="s">
        <v>131</v>
      </c>
      <c r="DH8" s="72" t="s">
        <v>131</v>
      </c>
      <c r="DI8" s="72">
        <v>7.3</v>
      </c>
      <c r="DJ8" s="72">
        <v>6.2</v>
      </c>
      <c r="DK8" s="72">
        <v>5.6</v>
      </c>
      <c r="DL8" s="72" t="s">
        <v>131</v>
      </c>
      <c r="DM8" s="72" t="s">
        <v>131</v>
      </c>
      <c r="DN8" s="72">
        <v>17.899999999999999</v>
      </c>
      <c r="DO8" s="72">
        <v>17.899999999999999</v>
      </c>
      <c r="DP8" s="72">
        <v>17.399999999999999</v>
      </c>
      <c r="DQ8" s="72">
        <v>24.1</v>
      </c>
      <c r="DR8" s="71" t="s">
        <v>131</v>
      </c>
      <c r="DS8" s="71" t="s">
        <v>131</v>
      </c>
      <c r="DT8" s="71">
        <v>12.7</v>
      </c>
      <c r="DU8" s="71">
        <v>25.1</v>
      </c>
      <c r="DV8" s="71">
        <v>31.9</v>
      </c>
      <c r="DW8" s="71" t="s">
        <v>131</v>
      </c>
      <c r="DX8" s="71" t="s">
        <v>131</v>
      </c>
      <c r="DY8" s="71">
        <v>52.4</v>
      </c>
      <c r="DZ8" s="71">
        <v>52.6</v>
      </c>
      <c r="EA8" s="71">
        <v>54.2</v>
      </c>
      <c r="EB8" s="71">
        <v>50.7</v>
      </c>
      <c r="EC8" s="71" t="s">
        <v>131</v>
      </c>
      <c r="ED8" s="71" t="s">
        <v>131</v>
      </c>
      <c r="EE8" s="71">
        <v>25.8</v>
      </c>
      <c r="EF8" s="71">
        <v>49.7</v>
      </c>
      <c r="EG8" s="71">
        <v>58.5</v>
      </c>
      <c r="EH8" s="71" t="s">
        <v>131</v>
      </c>
      <c r="EI8" s="71" t="s">
        <v>131</v>
      </c>
      <c r="EJ8" s="71">
        <v>68.900000000000006</v>
      </c>
      <c r="EK8" s="71">
        <v>68</v>
      </c>
      <c r="EL8" s="71">
        <v>70</v>
      </c>
      <c r="EM8" s="71">
        <v>65.7</v>
      </c>
      <c r="EN8" s="72" t="s">
        <v>131</v>
      </c>
      <c r="EO8" s="72" t="s">
        <v>131</v>
      </c>
      <c r="EP8" s="72">
        <v>6630467</v>
      </c>
      <c r="EQ8" s="72">
        <v>7027217</v>
      </c>
      <c r="ER8" s="72">
        <v>7331133</v>
      </c>
      <c r="ES8" s="72" t="s">
        <v>131</v>
      </c>
      <c r="ET8" s="72" t="s">
        <v>131</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岡山市役所</cp:lastModifiedBy>
  <cp:lastPrinted>2018-10-15T06:19:43Z</cp:lastPrinted>
  <dcterms:created xsi:type="dcterms:W3CDTF">2018-09-27T00:55:06Z</dcterms:created>
  <dcterms:modified xsi:type="dcterms:W3CDTF">2018-10-15T06:22:03Z</dcterms:modified>
  <cp:category/>
</cp:coreProperties>
</file>