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3決算統計業務\99各種照会・回答\R2\1 決算統計\20210222_【総務省】令和元年度財政状況資料集の作成等について\09 総務省への再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<sst xmlns="http://schemas.openxmlformats.org/spreadsheetml/2006/main" count="1111" uniqueCount="653">
  <si>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</si>
  <si>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</si>
  <si>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</si>
  <si>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</si>
  <si>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</si>
  <si>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</si>
  <si>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</si>
  <si>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</si>
  <si>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</si>
  <si>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</si>
  <si>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</si>
  <si>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</si>
  <si>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</si>
  <si>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</si>
  <si>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</si>
  <si>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</si>
  <si>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</si>
  <si>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</si>
  <si>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</si>
  <si>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</si>
  <si>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</si>
  <si>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</si>
  <si>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</si>
  <si>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</si>
  <si>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</si>
  <si>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</si>
  <si>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</si>
  <si>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</si>
  <si>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</si>
  <si>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</si>
  <si>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</si>
  <si>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</si>
  <si>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</si>
  <si>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</si>
  <si>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</si>
  <si>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</si>
  <si>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</si>
  <si>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</si>
  <si>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</si>
  <si>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</si>
  <si>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</si>
  <si>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</si>
  <si>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</si>
  <si>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</si>
  <si>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</si>
  <si>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</si>
  <si>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</si>
  <si>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</si>
  <si>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</si>
  <si>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</si>
  <si>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</si>
  <si>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</si>
  <si>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</si>
  <si>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</si>
  <si>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</si>
  <si>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</si>
  <si>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</si>
  <si>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</si>
  <si>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</si>
  <si>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</si>
  <si>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</si>
  <si>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</si>
  <si>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</si>
  <si>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</si>
  <si>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</si>
  <si>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</si>
  <si>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</si>
  <si>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</si>
  <si>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</si>
  <si>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</si>
  <si>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</si>
  <si>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</si>
  <si>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</si>
  <si>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</si>
  <si>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</si>
  <si>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</si>
  <si>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</si>
  <si>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</si>
  <si>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</si>
  <si>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</si>
  <si>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</si>
  <si>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</si>
  <si>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</si>
  <si>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</si>
  <si>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</si>
  <si>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</si>
  <si>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</si>
  <si>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</si>
  <si>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</si>
  <si>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</si>
  <si>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</si>
  <si>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</si>
  <si>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</si>
  <si>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</si>
  <si>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</si>
  <si>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</si>
  <si>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</si>
  <si>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</si>
  <si>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</si>
  <si>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</si>
  <si>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</si>
  <si>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</si>
  <si>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</si>
  <si>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</si>
  <si>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</si>
  <si>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</si>
  <si>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</si>
  <si>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</si>
  <si>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</si>
  <si>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</si>
  <si>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</si>
  <si>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</si>
  <si>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</si>
  <si>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</si>
  <si>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</si>
  <si>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</si>
  <si>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</si>
  <si>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</si>
  <si>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</si>
  <si>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</si>
  <si>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</si>
  <si>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</si>
  <si>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</si>
  <si>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</si>
  <si>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</si>
  <si>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</si>
  <si>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</si>
  <si>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</si>
  <si>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</si>
  <si>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</si>
  <si>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</si>
  <si>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</si>
  <si>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</si>
  <si>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</si>
  <si>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</si>
  <si>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</si>
  <si>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</si>
  <si>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</si>
  <si>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</si>
  <si>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</si>
  <si>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</si>
  <si>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</si>
  <si>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</si>
  <si>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</si>
  <si>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</si>
  <si>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</si>
  <si>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</si>
  <si>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</si>
  <si>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</si>
  <si>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</si>
  <si>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</si>
  <si>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</si>
  <si>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</si>
  <si>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</si>
  <si>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</si>
  <si>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</si>
  <si>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</si>
  <si>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</si>
  <si>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</si>
  <si>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</si>
  <si>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</si>
  <si>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</si>
  <si>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</si>
  <si>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</si>
  <si>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</si>
  <si>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</si>
  <si>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</si>
  <si>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</si>
  <si>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</si>
  <si>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</si>
  <si>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</si>
  <si>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</si>
  <si>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</si>
  <si>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</si>
  <si>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</si>
  <si>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</si>
  <si>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</si>
  <si>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</si>
  <si>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</si>
  <si>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</si>
  <si>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</si>
  <si>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</si>
  <si>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</si>
  <si>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</si>
  <si>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</si>
  <si>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</si>
  <si>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</si>
  <si>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</si>
  <si>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</si>
  <si>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</si>
  <si>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</si>
  <si>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</si>
  <si>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</si>
  <si>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</si>
  <si>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</si>
  <si>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</si>
  <si>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</si>
  <si>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</si>
  <si>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</si>
  <si>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</si>
  <si>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</si>
  <si>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</si>
  <si>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</si>
  <si>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</si>
  <si>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</si>
  <si>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</si>
  <si>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</si>
  <si>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</si>
  <si>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</si>
  <si>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</si>
  <si>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</si>
  <si>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</si>
  <si>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</si>
  <si>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</si>
  <si>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</si>
  <si>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</si>
  <si>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</si>
  <si>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</si>
  <si>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</si>
  <si>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</si>
  <si>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</si>
  <si>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</si>
  <si>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</si>
  <si>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</si>
  <si>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</si>
  <si>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</si>
  <si>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</si>
  <si>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</si>
  <si>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</si>
  <si>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</si>
  <si>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</si>
  <si>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</si>
  <si>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</si>
  <si>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</si>
  <si>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</si>
  <si>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</si>
  <si>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</si>
  <si>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</si>
  <si>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</si>
  <si>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</si>
  <si>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</si>
  <si>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</si>
  <si>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</si>
  <si>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</si>
  <si>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</si>
  <si>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</si>
  <si>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</si>
  <si>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</si>
  <si>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</si>
  <si>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</si>
  <si>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</si>
  <si>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</si>
  <si>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</si>
  <si>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</si>
  <si>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</si>
  <si>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</si>
  <si>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</si>
  <si>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</si>
  <si>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</si>
  <si>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</si>
  <si>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</si>
  <si>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</si>
  <si>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</si>
  <si>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</si>
  <si>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</si>
  <si>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</si>
  <si>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</si>
  <si>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</si>
  <si>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</si>
  <si>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</si>
  <si>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</si>
  <si>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</si>
  <si>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</si>
  <si>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</si>
  <si>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</si>
  <si>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</si>
  <si>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</si>
  <si>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</si>
  <si>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</si>
  <si>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</si>
  <si>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</si>
  <si>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</si>
  <si>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</si>
  <si>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</si>
  <si>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</si>
  <si>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</si>
  <si>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</si>
  <si>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</si>
  <si>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</si>
  <si>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</si>
  <si>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</si>
  <si>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</si>
  <si>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</si>
  <si>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</si>
  <si>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</si>
  <si>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</si>
  <si>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</si>
  <si>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</si>
  <si>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</si>
  <si>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</si>
  <si>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</si>
  <si>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</si>
  <si>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</si>
  <si>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</si>
  <si>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</si>
  <si>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</si>
  <si>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</si>
  <si>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</si>
  <si>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</si>
  <si>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</si>
  <si>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</si>
  <si>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</si>
  <si>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</si>
  <si>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</si>
  <si>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</si>
  <si>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</si>
  <si>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</si>
  <si>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</si>
  <si>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</si>
  <si>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</si>
  <si>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</si>
  <si>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</si>
  <si>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</si>
  <si>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</si>
  <si>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</si>
  <si>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</si>
  <si>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</si>
  <si>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</si>
  <si>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</si>
  <si>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</si>
  <si>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</si>
  <si>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</si>
  <si>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</si>
  <si>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</si>
  <si>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</si>
  <si>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</si>
  <si>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</si>
  <si>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</si>
  <si>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</si>
  <si>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</si>
  <si>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</si>
  <si>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</si>
  <si>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</si>
  <si>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</si>
  <si>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</si>
  <si>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</si>
  <si>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</si>
  <si>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</si>
  <si>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</si>
  <si>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</si>
  <si>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</si>
  <si>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</si>
  <si>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</si>
  <si>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</si>
  <si>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</si>
  <si>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</si>
  <si>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</si>
  <si>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</si>
  <si>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</si>
  <si>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</si>
  <si>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</si>
  <si>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</si>
  <si>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</si>
  <si>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</si>
  <si>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</si>
  <si>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</si>
  <si>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</si>
  <si>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</si>
  <si>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</si>
  <si>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</si>
  <si>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</si>
  <si>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</si>
  <si>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</si>
  <si>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</si>
  <si>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</si>
  <si>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</si>
  <si>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</si>
  <si>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</si>
  <si>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</si>
  <si>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</si>
  <si>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</si>
  <si>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</si>
  <si>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</si>
  <si>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</si>
  <si>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</si>
  <si>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</si>
  <si>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</si>
  <si>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</si>
  <si>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</si>
  <si>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t>
    <phoneticPr fontId="5"/>
  </si>
  <si>
    <t>岡山市公共用地取得事業費特別会計</t>
    <phoneticPr fontId="5"/>
  </si>
  <si>
    <t>-</t>
    <phoneticPr fontId="5"/>
  </si>
  <si>
    <t>岡山市学童校外事故共済事業費特別会計</t>
    <phoneticPr fontId="5"/>
  </si>
  <si>
    <t>-</t>
    <phoneticPr fontId="5"/>
  </si>
  <si>
    <t>岡山市母子父子寡婦福祉資金貸付事業費特別会計</t>
    <phoneticPr fontId="5"/>
  </si>
  <si>
    <t>岡山市公債費特別会計</t>
    <phoneticPr fontId="5"/>
  </si>
  <si>
    <t>-</t>
    <phoneticPr fontId="5"/>
  </si>
  <si>
    <t>岡山市立総合医療センター病院事業債特別会計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</si>
  <si>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</si>
  <si>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</si>
  <si>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</si>
  <si>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</si>
  <si>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</si>
  <si>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</si>
  <si>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</si>
  <si>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</si>
  <si>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</si>
  <si>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</si>
  <si>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</si>
  <si>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</si>
  <si>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</si>
  <si>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</si>
  <si>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</si>
  <si>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</si>
  <si>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</si>
  <si>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</si>
  <si>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</si>
  <si>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</si>
  <si>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</si>
  <si>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法適用企業</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</si>
  <si>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</si>
  <si>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</si>
  <si>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</si>
  <si>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</si>
  <si>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</si>
  <si>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</si>
  <si>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</si>
  <si>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</si>
  <si>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</si>
  <si>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</si>
  <si>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</si>
  <si>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</si>
  <si>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</si>
  <si>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</si>
  <si>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</si>
  <si>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</si>
  <si>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</si>
  <si>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</si>
  <si>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</si>
  <si>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</si>
  <si>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</si>
  <si>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</si>
  <si>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</si>
  <si>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</si>
  <si>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</si>
  <si>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</si>
  <si>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</si>
  <si>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</si>
  <si>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</si>
  <si>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</si>
  <si>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</si>
  <si>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</si>
  <si>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</si>
  <si>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</si>
  <si>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</si>
  <si>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</si>
  <si>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</si>
  <si>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</si>
  <si>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</si>
  <si>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</si>
  <si>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</si>
  <si>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</si>
  <si>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</si>
  <si>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</si>
  <si>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</si>
  <si>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</si>
  <si>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</si>
  <si>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</si>
  <si>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</si>
  <si>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</si>
  <si>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</si>
  <si>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</si>
  <si>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</si>
  <si>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</si>
  <si>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</si>
  <si>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</si>
  <si>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</si>
  <si>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</si>
  <si>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</si>
  <si>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</si>
  <si>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</si>
  <si>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</si>
  <si>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</si>
  <si>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</si>
  <si>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</si>
  <si>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</si>
  <si>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</si>
  <si>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</si>
  <si>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</si>
  <si>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</si>
  <si>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</si>
  <si>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</si>
  <si>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</si>
  <si>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</si>
  <si>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</si>
  <si>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</si>
  <si>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</si>
  <si>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岡山市病院事業会計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</si>
  <si>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</si>
  <si>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</si>
  <si>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岡山市市場事業会計</t>
    <phoneticPr fontId="5"/>
  </si>
  <si>
    <t>(Ｆ)</t>
    <phoneticPr fontId="5"/>
  </si>
  <si>
    <t>岡山市水道事業会計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</si>
  <si>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</si>
  <si>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</si>
  <si>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</si>
  <si>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</si>
  <si>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</si>
  <si>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</si>
  <si>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</si>
  <si>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</si>
  <si>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</si>
  <si>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</si>
  <si>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</si>
  <si>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</si>
  <si>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</si>
  <si>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</si>
  <si>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</si>
  <si>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</si>
  <si>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</si>
  <si>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</si>
  <si>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</si>
  <si>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</si>
  <si>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</si>
  <si>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</si>
  <si>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</si>
  <si>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</si>
  <si>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</si>
  <si>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</si>
  <si>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</si>
  <si>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</si>
  <si>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</si>
  <si>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</si>
  <si>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</si>
  <si>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</si>
  <si>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</si>
  <si>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</si>
  <si>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</si>
  <si>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</si>
  <si>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</si>
  <si>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</si>
  <si>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</si>
  <si>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</si>
  <si>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</si>
  <si>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</si>
  <si>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</si>
  <si>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</si>
  <si>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</si>
  <si>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</si>
  <si>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</si>
  <si>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</si>
  <si>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</si>
  <si>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</si>
  <si>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</si>
  <si>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</si>
  <si>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</si>
  <si>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</si>
  <si>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</si>
  <si>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</si>
  <si>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</si>
  <si>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</si>
  <si>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</si>
  <si>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</si>
  <si>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</si>
  <si>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</si>
  <si>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</si>
  <si>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</si>
  <si>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</si>
  <si>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</si>
  <si>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</si>
  <si>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</si>
  <si>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</si>
  <si>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</si>
  <si>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</si>
  <si>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</si>
  <si>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</si>
  <si>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</si>
  <si>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</si>
  <si>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</si>
  <si>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</si>
  <si>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</si>
  <si>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</si>
  <si>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</si>
  <si>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</si>
  <si>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</si>
  <si>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</si>
  <si>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</si>
  <si>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</si>
  <si>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3.46</t>
  </si>
  <si>
    <t>▲ 2.53</t>
  </si>
  <si>
    <t>▲ 2.47</t>
  </si>
  <si>
    <t>▲ 1.20</t>
  </si>
  <si>
    <t>▲ 1.03</t>
  </si>
  <si>
    <t>一般会計</t>
  </si>
  <si>
    <t>岡山市水道事業会計</t>
  </si>
  <si>
    <t>岡山市市場事業会計</t>
  </si>
  <si>
    <t>岡山市工業用水道事業会計</t>
  </si>
  <si>
    <t>岡山市介護保険費特別会計</t>
  </si>
  <si>
    <t>岡山市国民健康保険費特別会計</t>
  </si>
  <si>
    <t>岡山市下水道事業会計</t>
  </si>
  <si>
    <t>岡山市後期高齢者医療費特別会計</t>
  </si>
  <si>
    <t>その他会計（赤字）</t>
  </si>
  <si>
    <t>▲ 0.32</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</si>
  <si>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</si>
  <si>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</si>
  <si>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</si>
  <si>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</si>
  <si>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</si>
  <si>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</si>
  <si>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</si>
  <si>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</si>
  <si>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</si>
  <si>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</si>
  <si>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</si>
  <si>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</si>
  <si>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</si>
  <si>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</si>
  <si>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</si>
  <si>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</si>
  <si>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</si>
  <si>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</si>
  <si>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</si>
  <si>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</si>
  <si>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</si>
  <si>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</si>
  <si>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</si>
  <si>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</si>
  <si>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</si>
  <si>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</si>
  <si>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</si>
  <si>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</si>
  <si>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</si>
  <si>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</si>
  <si>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</si>
  <si>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</si>
  <si>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</si>
  <si>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</si>
  <si>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</si>
  <si>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</si>
  <si>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</si>
  <si>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</si>
  <si>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</si>
  <si>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</si>
  <si>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（一財）岡山市体育協会</t>
    <rPh sb="1" eb="2">
      <t>イチ</t>
    </rPh>
    <rPh sb="2" eb="3">
      <t>ザイ</t>
    </rPh>
    <rPh sb="4" eb="7">
      <t>オカヤマシ</t>
    </rPh>
    <rPh sb="7" eb="9">
      <t>タイイク</t>
    </rPh>
    <rPh sb="9" eb="11">
      <t>キョウカイ</t>
    </rPh>
    <phoneticPr fontId="5"/>
  </si>
  <si>
    <t>-</t>
    <phoneticPr fontId="2"/>
  </si>
  <si>
    <t>-</t>
    <phoneticPr fontId="2"/>
  </si>
  <si>
    <t>-</t>
    <phoneticPr fontId="2"/>
  </si>
  <si>
    <t>公共施設等整備基金</t>
  </si>
  <si>
    <t>庁舎整備基金</t>
  </si>
  <si>
    <t>地域振興基金</t>
  </si>
  <si>
    <t>一般廃棄物処理施設整備基金</t>
  </si>
  <si>
    <t>学校教育施設等整備基金</t>
    <rPh sb="0" eb="2">
      <t>ガッコウ</t>
    </rPh>
    <rPh sb="2" eb="4">
      <t>キョウイク</t>
    </rPh>
    <rPh sb="4" eb="6">
      <t>シセツ</t>
    </rPh>
    <rPh sb="6" eb="7">
      <t>トウ</t>
    </rPh>
    <rPh sb="7" eb="9">
      <t>セイビ</t>
    </rPh>
    <rPh sb="9" eb="11">
      <t>キキン</t>
    </rPh>
    <phoneticPr fontId="2"/>
  </si>
  <si>
    <t>大正池水利組合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</si>
</sst>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D2AC-4ADE-B908-CBB6BA0A60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56618</c:v>
                </c:pt>
                <c:pt idx="1">
                  <c:v>51405</c:v>
                </c:pt>
                <c:pt idx="2">
                  <c:v>54614</c:v>
                </c:pt>
                <c:pt idx="3">
                  <c:v>54145</c:v>
                </c:pt>
                <c:pt idx="4">
                  <c:v>55638</c:v>
                </c:pt>
              </c:numCache>
            </c:numRef>
          </c:val>
          <c:smooth val="0"/>
          <c:extLst>
            <c:ext xmlns:c16="http://schemas.microsoft.com/office/drawing/2014/chart" uri="{C3380CC4-5D6E-409C-BE32-E72D297353CC}">
              <c16:uniqueId val="{00000001-D2AC-4ADE-B908-CBB6BA0A60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9000"/>
          <c:min val="4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4.32</c:v>
                </c:pt>
                <c:pt idx="1">
                  <c:v>4.5199999999999996</c:v>
                </c:pt>
                <c:pt idx="2">
                  <c:v>3.95</c:v>
                </c:pt>
                <c:pt idx="3">
                  <c:v>4.71</c:v>
                </c:pt>
                <c:pt idx="4">
                  <c:v>5.0999999999999996</c:v>
                </c:pt>
              </c:numCache>
            </c:numRef>
          </c:val>
          <c:extLst>
            <c:ext xmlns:c16="http://schemas.microsoft.com/office/drawing/2014/chart" uri="{C3380CC4-5D6E-409C-BE32-E72D297353CC}">
              <c16:uniqueId val="{00000000-8D04-40D6-B6FF-BC77BB96D3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12.34</c:v>
                </c:pt>
                <c:pt idx="1">
                  <c:v>12.08</c:v>
                </c:pt>
                <c:pt idx="2">
                  <c:v>10.199999999999999</c:v>
                </c:pt>
                <c:pt idx="3">
                  <c:v>10.27</c:v>
                </c:pt>
                <c:pt idx="4">
                  <c:v>9.89</c:v>
                </c:pt>
              </c:numCache>
            </c:numRef>
          </c:val>
          <c:extLst>
            <c:ext xmlns:c16="http://schemas.microsoft.com/office/drawing/2014/chart" uri="{C3380CC4-5D6E-409C-BE32-E72D297353CC}">
              <c16:uniqueId val="{00000001-8D04-40D6-B6FF-BC77BB96D3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-3.46</c:v>
                </c:pt>
                <c:pt idx="1">
                  <c:v>-2.5299999999999998</c:v>
                </c:pt>
                <c:pt idx="2">
                  <c:v>-2.4700000000000002</c:v>
                </c:pt>
                <c:pt idx="3">
                  <c:v>-1.2</c:v>
                </c:pt>
                <c:pt idx="4">
                  <c:v>-1.03</c:v>
                </c:pt>
              </c:numCache>
            </c:numRef>
          </c:val>
          <c:smooth val="0"/>
          <c:extLst>
            <c:ext xmlns:c16="http://schemas.microsoft.com/office/drawing/2014/chart" uri="{C3380CC4-5D6E-409C-BE32-E72D297353CC}">
              <c16:uniqueId val="{00000002-8D04-40D6-B6FF-BC77BB96D3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DD-4F52-B4C2-CEA07F700E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0.32</c:v>
                </c:pt>
                <c:pt idx="1">
                  <c:v>#N/A</c:v>
                </c:pt>
                <c:pt idx="2">
                  <c:v>0.32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DDD-4F52-B4C2-CEA07F700E5C}"/>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DD-4F52-B4C2-CEA07F700E5C}"/>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0.22</c:v>
                </c:pt>
                <c:pt idx="4">
                  <c:v>#N/A</c:v>
                </c:pt>
                <c:pt idx="5">
                  <c:v>0.1</c:v>
                </c:pt>
                <c:pt idx="6">
                  <c:v>#N/A</c:v>
                </c:pt>
                <c:pt idx="7">
                  <c:v>0.1</c:v>
                </c:pt>
                <c:pt idx="8">
                  <c:v>#N/A</c:v>
                </c:pt>
                <c:pt idx="9">
                  <c:v>0.09</c:v>
                </c:pt>
              </c:numCache>
            </c:numRef>
          </c:val>
          <c:extLst>
            <c:ext xmlns:c16="http://schemas.microsoft.com/office/drawing/2014/chart" uri="{C3380CC4-5D6E-409C-BE32-E72D297353CC}">
              <c16:uniqueId val="{00000003-1DDD-4F52-B4C2-CEA07F700E5C}"/>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0.59</c:v>
                </c:pt>
                <c:pt idx="2">
                  <c:v>#N/A</c:v>
                </c:pt>
                <c:pt idx="3">
                  <c:v>1.28</c:v>
                </c:pt>
                <c:pt idx="4">
                  <c:v>#N/A</c:v>
                </c:pt>
                <c:pt idx="5">
                  <c:v>0.51</c:v>
                </c:pt>
                <c:pt idx="6">
                  <c:v>#N/A</c:v>
                </c:pt>
                <c:pt idx="7">
                  <c:v>0.31</c:v>
                </c:pt>
                <c:pt idx="8">
                  <c:v>#N/A</c:v>
                </c:pt>
                <c:pt idx="9">
                  <c:v>0.13</c:v>
                </c:pt>
              </c:numCache>
            </c:numRef>
          </c:val>
          <c:extLst>
            <c:ext xmlns:c16="http://schemas.microsoft.com/office/drawing/2014/chart" uri="{C3380CC4-5D6E-409C-BE32-E72D297353CC}">
              <c16:uniqueId val="{00000004-1DDD-4F52-B4C2-CEA07F700E5C}"/>
            </c:ext>
          </c:extLst>
        </c:ser>
        <c:ser>
          <c:idx val="5"/>
          <c:order val="5"/>
          <c:tx>
            <c:strRef>
              <c:f>データシート!$A$32</c:f>
              <c:strCache>
                <c:ptCount val="1"/>
                <c:pt idx="0">
                  <c:v>岡山市介護保険費特別会計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0.52</c:v>
                </c:pt>
                <c:pt idx="4">
                  <c:v>#N/A</c:v>
                </c:pt>
                <c:pt idx="5">
                  <c:v>0.49</c:v>
                </c:pt>
                <c:pt idx="6">
                  <c:v>#N/A</c:v>
                </c:pt>
                <c:pt idx="7">
                  <c:v>0.28000000000000003</c:v>
                </c:pt>
                <c:pt idx="8">
                  <c:v>#N/A</c:v>
                </c:pt>
                <c:pt idx="9">
                  <c:v>0.28000000000000003</c:v>
                </c:pt>
              </c:numCache>
            </c:numRef>
          </c:val>
          <c:extLst>
            <c:ext xmlns:c16="http://schemas.microsoft.com/office/drawing/2014/chart" uri="{C3380CC4-5D6E-409C-BE32-E72D297353CC}">
              <c16:uniqueId val="{00000005-1DDD-4F52-B4C2-CEA07F700E5C}"/>
            </c:ext>
          </c:extLst>
        </c:ser>
        <c:ser>
          <c:idx val="6"/>
          <c:order val="6"/>
          <c:tx>
            <c:strRef>
              <c:f>データシート!$A$33</c:f>
              <c:strCache>
                <c:ptCount val="1"/>
                <c:pt idx="0">
                  <c:v>岡山市工業用水道事業会計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0.53</c:v>
                </c:pt>
                <c:pt idx="2">
                  <c:v>#N/A</c:v>
                </c:pt>
                <c:pt idx="3">
                  <c:v>0.52</c:v>
                </c:pt>
                <c:pt idx="4">
                  <c:v>#N/A</c:v>
                </c:pt>
                <c:pt idx="5">
                  <c:v>0.47</c:v>
                </c:pt>
                <c:pt idx="6">
                  <c:v>#N/A</c:v>
                </c:pt>
                <c:pt idx="7">
                  <c:v>0.49</c:v>
                </c:pt>
                <c:pt idx="8">
                  <c:v>#N/A</c:v>
                </c:pt>
                <c:pt idx="9">
                  <c:v>0.56999999999999995</c:v>
                </c:pt>
              </c:numCache>
            </c:numRef>
          </c:val>
          <c:extLst>
            <c:ext xmlns:c16="http://schemas.microsoft.com/office/drawing/2014/chart" uri="{C3380CC4-5D6E-409C-BE32-E72D297353CC}">
              <c16:uniqueId val="{00000006-1DDD-4F52-B4C2-CEA07F700E5C}"/>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1.52</c:v>
                </c:pt>
                <c:pt idx="2">
                  <c:v>#N/A</c:v>
                </c:pt>
                <c:pt idx="3">
                  <c:v>1.6</c:v>
                </c:pt>
                <c:pt idx="4">
                  <c:v>#N/A</c:v>
                </c:pt>
                <c:pt idx="5">
                  <c:v>1.41</c:v>
                </c:pt>
                <c:pt idx="6">
                  <c:v>#N/A</c:v>
                </c:pt>
                <c:pt idx="7">
                  <c:v>1.44</c:v>
                </c:pt>
                <c:pt idx="8">
                  <c:v>#N/A</c:v>
                </c:pt>
                <c:pt idx="9">
                  <c:v>1.49</c:v>
                </c:pt>
              </c:numCache>
            </c:numRef>
          </c:val>
          <c:extLst>
            <c:ext xmlns:c16="http://schemas.microsoft.com/office/drawing/2014/chart" uri="{C3380CC4-5D6E-409C-BE32-E72D297353CC}">
              <c16:uniqueId val="{00000007-1DDD-4F52-B4C2-CEA07F700E5C}"/>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7.39</c:v>
                </c:pt>
                <c:pt idx="2">
                  <c:v>#N/A</c:v>
                </c:pt>
                <c:pt idx="3">
                  <c:v>6.65</c:v>
                </c:pt>
                <c:pt idx="4">
                  <c:v>#N/A</c:v>
                </c:pt>
                <c:pt idx="5">
                  <c:v>5.49</c:v>
                </c:pt>
                <c:pt idx="6">
                  <c:v>#N/A</c:v>
                </c:pt>
                <c:pt idx="7">
                  <c:v>5.62</c:v>
                </c:pt>
                <c:pt idx="8">
                  <c:v>#N/A</c:v>
                </c:pt>
                <c:pt idx="9">
                  <c:v>5.4</c:v>
                </c:pt>
              </c:numCache>
            </c:numRef>
          </c:val>
          <c:extLst>
            <c:ext xmlns:c16="http://schemas.microsoft.com/office/drawing/2014/chart" uri="{C3380CC4-5D6E-409C-BE32-E72D297353CC}">
              <c16:uniqueId val="{00000008-1DDD-4F52-B4C2-CEA07F700E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5.05</c:v>
                </c:pt>
                <c:pt idx="2">
                  <c:v>#N/A</c:v>
                </c:pt>
                <c:pt idx="3">
                  <c:v>5.24</c:v>
                </c:pt>
                <c:pt idx="4">
                  <c:v>#N/A</c:v>
                </c:pt>
                <c:pt idx="5">
                  <c:v>4.24</c:v>
                </c:pt>
                <c:pt idx="6">
                  <c:v>#N/A</c:v>
                </c:pt>
                <c:pt idx="7">
                  <c:v>5.05</c:v>
                </c:pt>
                <c:pt idx="8">
                  <c:v>#N/A</c:v>
                </c:pt>
                <c:pt idx="9">
                  <c:v>5.44</c:v>
                </c:pt>
              </c:numCache>
            </c:numRef>
          </c:val>
          <c:extLst>
            <c:ext xmlns:c16="http://schemas.microsoft.com/office/drawing/2014/chart" uri="{C3380CC4-5D6E-409C-BE32-E72D297353CC}">
              <c16:uniqueId val="{00000009-1DDD-4F52-B4C2-CEA07F700E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31182</c:v>
                </c:pt>
                <c:pt idx="5">
                  <c:v>30956</c:v>
                </c:pt>
                <c:pt idx="8">
                  <c:v>31016</c:v>
                </c:pt>
                <c:pt idx="11">
                  <c:v>30972</c:v>
                </c:pt>
                <c:pt idx="14">
                  <c:v>30697</c:v>
                </c:pt>
              </c:numCache>
            </c:numRef>
          </c:val>
          <c:extLst>
            <c:ext xmlns:c16="http://schemas.microsoft.com/office/drawing/2014/chart" uri="{C3380CC4-5D6E-409C-BE32-E72D297353CC}">
              <c16:uniqueId val="{00000000-9744-4A73-A6C0-AEF397B242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44-4A73-A6C0-AEF397B242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3671</c:v>
                </c:pt>
                <c:pt idx="3">
                  <c:v>3328</c:v>
                </c:pt>
                <c:pt idx="6">
                  <c:v>3199</c:v>
                </c:pt>
                <c:pt idx="9">
                  <c:v>3079</c:v>
                </c:pt>
                <c:pt idx="12">
                  <c:v>1261</c:v>
                </c:pt>
              </c:numCache>
            </c:numRef>
          </c:val>
          <c:extLst>
            <c:ext xmlns:c16="http://schemas.microsoft.com/office/drawing/2014/chart" uri="{C3380CC4-5D6E-409C-BE32-E72D297353CC}">
              <c16:uniqueId val="{00000002-9744-4A73-A6C0-AEF397B242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152</c:v>
                </c:pt>
                <c:pt idx="3">
                  <c:v>148</c:v>
                </c:pt>
                <c:pt idx="6">
                  <c:v>145</c:v>
                </c:pt>
                <c:pt idx="9">
                  <c:v>119</c:v>
                </c:pt>
                <c:pt idx="12">
                  <c:v>27</c:v>
                </c:pt>
              </c:numCache>
            </c:numRef>
          </c:val>
          <c:extLst>
            <c:ext xmlns:c16="http://schemas.microsoft.com/office/drawing/2014/chart" uri="{C3380CC4-5D6E-409C-BE32-E72D297353CC}">
              <c16:uniqueId val="{00000003-9744-4A73-A6C0-AEF397B242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7192</c:v>
                </c:pt>
                <c:pt idx="3">
                  <c:v>7000</c:v>
                </c:pt>
                <c:pt idx="6">
                  <c:v>6564</c:v>
                </c:pt>
                <c:pt idx="9">
                  <c:v>6335</c:v>
                </c:pt>
                <c:pt idx="12">
                  <c:v>6001</c:v>
                </c:pt>
              </c:numCache>
            </c:numRef>
          </c:val>
          <c:extLst>
            <c:ext xmlns:c16="http://schemas.microsoft.com/office/drawing/2014/chart" uri="{C3380CC4-5D6E-409C-BE32-E72D297353CC}">
              <c16:uniqueId val="{00000004-9744-4A73-A6C0-AEF397B242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1697</c:v>
                </c:pt>
                <c:pt idx="3">
                  <c:v>2030</c:v>
                </c:pt>
                <c:pt idx="6">
                  <c:v>2363</c:v>
                </c:pt>
                <c:pt idx="9">
                  <c:v>2697</c:v>
                </c:pt>
                <c:pt idx="12">
                  <c:v>3030</c:v>
                </c:pt>
              </c:numCache>
            </c:numRef>
          </c:val>
          <c:extLst>
            <c:ext xmlns:c16="http://schemas.microsoft.com/office/drawing/2014/chart" uri="{C3380CC4-5D6E-409C-BE32-E72D297353CC}">
              <c16:uniqueId val="{00000005-9744-4A73-A6C0-AEF397B242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44-4A73-A6C0-AEF397B242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30356</c:v>
                </c:pt>
                <c:pt idx="3">
                  <c:v>28575</c:v>
                </c:pt>
                <c:pt idx="6">
                  <c:v>28436</c:v>
                </c:pt>
                <c:pt idx="9">
                  <c:v>29196</c:v>
                </c:pt>
                <c:pt idx="12">
                  <c:v>29175</c:v>
                </c:pt>
              </c:numCache>
            </c:numRef>
          </c:val>
          <c:extLst>
            <c:ext xmlns:c16="http://schemas.microsoft.com/office/drawing/2014/chart" uri="{C3380CC4-5D6E-409C-BE32-E72D297353CC}">
              <c16:uniqueId val="{00000007-9744-4A73-A6C0-AEF397B242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11886</c:v>
                </c:pt>
                <c:pt idx="2">
                  <c:v>#N/A</c:v>
                </c:pt>
                <c:pt idx="3">
                  <c:v>#N/A</c:v>
                </c:pt>
                <c:pt idx="4">
                  <c:v>10125</c:v>
                </c:pt>
                <c:pt idx="5">
                  <c:v>#N/A</c:v>
                </c:pt>
                <c:pt idx="6">
                  <c:v>#N/A</c:v>
                </c:pt>
                <c:pt idx="7">
                  <c:v>9691</c:v>
                </c:pt>
                <c:pt idx="8">
                  <c:v>#N/A</c:v>
                </c:pt>
                <c:pt idx="9">
                  <c:v>#N/A</c:v>
                </c:pt>
                <c:pt idx="10">
                  <c:v>10454</c:v>
                </c:pt>
                <c:pt idx="11">
                  <c:v>#N/A</c:v>
                </c:pt>
                <c:pt idx="12">
                  <c:v>#N/A</c:v>
                </c:pt>
                <c:pt idx="13">
                  <c:v>8797</c:v>
                </c:pt>
                <c:pt idx="14">
                  <c:v>#N/A</c:v>
                </c:pt>
              </c:numCache>
            </c:numRef>
          </c:val>
          <c:smooth val="0"/>
          <c:extLst>
            <c:ext xmlns:c16="http://schemas.microsoft.com/office/drawing/2014/chart" uri="{C3380CC4-5D6E-409C-BE32-E72D297353CC}">
              <c16:uniqueId val="{00000008-9744-4A73-A6C0-AEF397B242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342826</c:v>
                </c:pt>
                <c:pt idx="5">
                  <c:v>350565</c:v>
                </c:pt>
                <c:pt idx="8">
                  <c:v>358292</c:v>
                </c:pt>
                <c:pt idx="11">
                  <c:v>369716</c:v>
                </c:pt>
                <c:pt idx="14">
                  <c:v>376864</c:v>
                </c:pt>
              </c:numCache>
            </c:numRef>
          </c:val>
          <c:extLst>
            <c:ext xmlns:c16="http://schemas.microsoft.com/office/drawing/2014/chart" uri="{C3380CC4-5D6E-409C-BE32-E72D297353CC}">
              <c16:uniqueId val="{00000000-9614-4945-8C80-0BF39087CB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71341</c:v>
                </c:pt>
                <c:pt idx="5">
                  <c:v>71399</c:v>
                </c:pt>
                <c:pt idx="8">
                  <c:v>70596</c:v>
                </c:pt>
                <c:pt idx="11">
                  <c:v>67968</c:v>
                </c:pt>
                <c:pt idx="14">
                  <c:v>66858</c:v>
                </c:pt>
              </c:numCache>
            </c:numRef>
          </c:val>
          <c:extLst>
            <c:ext xmlns:c16="http://schemas.microsoft.com/office/drawing/2014/chart" uri="{C3380CC4-5D6E-409C-BE32-E72D297353CC}">
              <c16:uniqueId val="{00000001-9614-4945-8C80-0BF39087CB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52496</c:v>
                </c:pt>
                <c:pt idx="5">
                  <c:v>59685</c:v>
                </c:pt>
                <c:pt idx="8">
                  <c:v>70132</c:v>
                </c:pt>
                <c:pt idx="11">
                  <c:v>76383</c:v>
                </c:pt>
                <c:pt idx="14">
                  <c:v>79920</c:v>
                </c:pt>
              </c:numCache>
            </c:numRef>
          </c:val>
          <c:extLst>
            <c:ext xmlns:c16="http://schemas.microsoft.com/office/drawing/2014/chart" uri="{C3380CC4-5D6E-409C-BE32-E72D297353CC}">
              <c16:uniqueId val="{00000002-9614-4945-8C80-0BF39087CB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14-4945-8C80-0BF39087CB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14-4945-8C80-0BF39087CB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764</c:v>
                </c:pt>
                <c:pt idx="3">
                  <c:v>1026</c:v>
                </c:pt>
                <c:pt idx="6">
                  <c:v>1226</c:v>
                </c:pt>
                <c:pt idx="9">
                  <c:v>1433</c:v>
                </c:pt>
                <c:pt idx="12">
                  <c:v>1467</c:v>
                </c:pt>
              </c:numCache>
            </c:numRef>
          </c:val>
          <c:extLst>
            <c:ext xmlns:c16="http://schemas.microsoft.com/office/drawing/2014/chart" uri="{C3380CC4-5D6E-409C-BE32-E72D297353CC}">
              <c16:uniqueId val="{00000005-9614-4945-8C80-0BF39087CB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37759</c:v>
                </c:pt>
                <c:pt idx="3">
                  <c:v>37447</c:v>
                </c:pt>
                <c:pt idx="6">
                  <c:v>62247</c:v>
                </c:pt>
                <c:pt idx="9">
                  <c:v>58417</c:v>
                </c:pt>
                <c:pt idx="12">
                  <c:v>57569</c:v>
                </c:pt>
              </c:numCache>
            </c:numRef>
          </c:val>
          <c:extLst>
            <c:ext xmlns:c16="http://schemas.microsoft.com/office/drawing/2014/chart" uri="{C3380CC4-5D6E-409C-BE32-E72D297353CC}">
              <c16:uniqueId val="{00000006-9614-4945-8C80-0BF39087CB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571</c:v>
                </c:pt>
                <c:pt idx="3">
                  <c:v>461</c:v>
                </c:pt>
                <c:pt idx="6">
                  <c:v>338</c:v>
                </c:pt>
                <c:pt idx="9">
                  <c:v>151</c:v>
                </c:pt>
                <c:pt idx="12">
                  <c:v>149</c:v>
                </c:pt>
              </c:numCache>
            </c:numRef>
          </c:val>
          <c:extLst>
            <c:ext xmlns:c16="http://schemas.microsoft.com/office/drawing/2014/chart" uri="{C3380CC4-5D6E-409C-BE32-E72D297353CC}">
              <c16:uniqueId val="{00000007-9614-4945-8C80-0BF39087CB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118432</c:v>
                </c:pt>
                <c:pt idx="3">
                  <c:v>110078</c:v>
                </c:pt>
                <c:pt idx="6">
                  <c:v>106310</c:v>
                </c:pt>
                <c:pt idx="9">
                  <c:v>101405</c:v>
                </c:pt>
                <c:pt idx="12">
                  <c:v>95474</c:v>
                </c:pt>
              </c:numCache>
            </c:numRef>
          </c:val>
          <c:extLst>
            <c:ext xmlns:c16="http://schemas.microsoft.com/office/drawing/2014/chart" uri="{C3380CC4-5D6E-409C-BE32-E72D297353CC}">
              <c16:uniqueId val="{00000008-9614-4945-8C80-0BF39087CB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28765</c:v>
                </c:pt>
                <c:pt idx="3">
                  <c:v>24746</c:v>
                </c:pt>
                <c:pt idx="6">
                  <c:v>19697</c:v>
                </c:pt>
                <c:pt idx="9">
                  <c:v>16415</c:v>
                </c:pt>
                <c:pt idx="12">
                  <c:v>14919</c:v>
                </c:pt>
              </c:numCache>
            </c:numRef>
          </c:val>
          <c:extLst>
            <c:ext xmlns:c16="http://schemas.microsoft.com/office/drawing/2014/chart" uri="{C3380CC4-5D6E-409C-BE32-E72D297353CC}">
              <c16:uniqueId val="{00000009-9614-4945-8C80-0BF39087CB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319474</c:v>
                </c:pt>
                <c:pt idx="3">
                  <c:v>327125</c:v>
                </c:pt>
                <c:pt idx="6">
                  <c:v>340138</c:v>
                </c:pt>
                <c:pt idx="9">
                  <c:v>352156</c:v>
                </c:pt>
                <c:pt idx="12">
                  <c:v>352657</c:v>
                </c:pt>
              </c:numCache>
            </c:numRef>
          </c:val>
          <c:extLst>
            <c:ext xmlns:c16="http://schemas.microsoft.com/office/drawing/2014/chart" uri="{C3380CC4-5D6E-409C-BE32-E72D297353CC}">
              <c16:uniqueId val="{0000000A-9614-4945-8C80-0BF39087CB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39101</c:v>
                </c:pt>
                <c:pt idx="2">
                  <c:v>#N/A</c:v>
                </c:pt>
                <c:pt idx="3">
                  <c:v>#N/A</c:v>
                </c:pt>
                <c:pt idx="4">
                  <c:v>19233</c:v>
                </c:pt>
                <c:pt idx="5">
                  <c:v>#N/A</c:v>
                </c:pt>
                <c:pt idx="6">
                  <c:v>#N/A</c:v>
                </c:pt>
                <c:pt idx="7">
                  <c:v>30937</c:v>
                </c:pt>
                <c:pt idx="8">
                  <c:v>#N/A</c:v>
                </c:pt>
                <c:pt idx="9">
                  <c:v>#N/A</c:v>
                </c:pt>
                <c:pt idx="10">
                  <c:v>15910</c:v>
                </c:pt>
                <c:pt idx="11">
                  <c:v>#N/A</c:v>
                </c:pt>
                <c:pt idx="12">
                  <c:v>#N/A</c:v>
                </c:pt>
                <c:pt idx="13">
                  <c:v>0</c:v>
                </c:pt>
                <c:pt idx="14">
                  <c:v>#N/A</c:v>
                </c:pt>
              </c:numCache>
            </c:numRef>
          </c:val>
          <c:smooth val="0"/>
          <c:extLst>
            <c:ext xmlns:c16="http://schemas.microsoft.com/office/drawing/2014/chart" uri="{C3380CC4-5D6E-409C-BE32-E72D297353CC}">
              <c16:uniqueId val="{0000000B-9614-4945-8C80-0BF39087CB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19744</c:v>
                </c:pt>
                <c:pt idx="1">
                  <c:v>20050</c:v>
                </c:pt>
                <c:pt idx="2">
                  <c:v>19404</c:v>
                </c:pt>
              </c:numCache>
            </c:numRef>
          </c:val>
          <c:extLst>
            <c:ext xmlns:c16="http://schemas.microsoft.com/office/drawing/2014/chart" uri="{C3380CC4-5D6E-409C-BE32-E72D297353CC}">
              <c16:uniqueId val="{00000000-3C76-453A-90AC-F530E1FB6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1402</c:v>
                </c:pt>
                <c:pt idx="1">
                  <c:v>1412</c:v>
                </c:pt>
                <c:pt idx="2">
                  <c:v>1427</c:v>
                </c:pt>
              </c:numCache>
            </c:numRef>
          </c:val>
          <c:extLst>
            <c:ext xmlns:c16="http://schemas.microsoft.com/office/drawing/2014/chart" uri="{C3380CC4-5D6E-409C-BE32-E72D297353CC}">
              <c16:uniqueId val="{00000001-3C76-453A-90AC-F530E1FB6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28867</c:v>
                </c:pt>
                <c:pt idx="1">
                  <c:v>30152</c:v>
                </c:pt>
                <c:pt idx="2">
                  <c:v>33667</c:v>
                </c:pt>
              </c:numCache>
            </c:numRef>
          </c:val>
          <c:extLst>
            <c:ext xmlns:c16="http://schemas.microsoft.com/office/drawing/2014/chart" uri="{C3380CC4-5D6E-409C-BE32-E72D297353CC}">
              <c16:uniqueId val="{00000002-3C76-453A-90AC-F530E1FB6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基調による地方税の増加等により、基準財政収入額が増加傾向にある一方で、社会保障関係費の増等により基準財政需要額も増加していることから、財政力指数については概ね横ばいの推移が続いており、令和元年度も同様の傾向が見られます。</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類似団体の平均値を下回って推移しており、引き続き市税収入等の増収に努め、財政力の強化を図ります。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73660</xdr:rowOff>
    </xdr:to>
    <xdr:cxnSp macro="">
      <xdr:nvCxnSpPr>
        <xdr:cNvPr id="67" name="直線コネクタ 66"/>
        <xdr:cNvCxnSpPr/>
      </xdr:nvCxnSpPr>
      <xdr:spPr>
        <a:xfrm>
          <a:off x="4114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73660</xdr:rowOff>
    </xdr:to>
    <xdr:cxnSp macro="">
      <xdr:nvCxnSpPr>
        <xdr:cNvPr id="76" name="直線コネクタ 75"/>
        <xdr:cNvCxnSpPr/>
      </xdr:nvCxnSpPr>
      <xdr:spPr>
        <a:xfrm flipV="1">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年度は、社会保障関係経費等の扶助費の増や臨時財政対策債の元金償還金等の公債費の増等により、前年度から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令和元年度は、同じく社会保障関係経費等の増による扶助費や介護保険費特別会計繰出金の増等により、前年度から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類似団体と比較しても良好な水準を維持しており、引き続き、建設事業の重点化、地方債借入額の抑制により公債費の軽減を図るなど、行財政改革に取り組み、歳出の徹底的な見直しを行います。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13909</xdr:rowOff>
    </xdr:from>
    <xdr:to>
      <xdr:col>23</xdr:col>
      <xdr:colOff>133350</xdr:colOff>
      <xdr:row>67</xdr:row>
      <xdr:rowOff>77712</xdr:rowOff>
    </xdr:to>
    <xdr:cxnSp macro="">
      <xdr:nvCxnSpPr>
        <xdr:cNvPr id="127" name="直線コネクタ 126"/>
        <xdr:cNvCxnSpPr/>
      </xdr:nvCxnSpPr>
      <xdr:spPr>
        <a:xfrm flipV="1">
          <a:off x="4953000" y="10300909"/>
          <a:ext cx="0" cy="1263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28"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29" name="直線コネクタ 128"/>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100286</xdr:rowOff>
    </xdr:from>
    <xdr:ext cx="762000" cy="259045"/>
    <xdr:sp macro="" textlink="">
      <xdr:nvSpPr>
        <xdr:cNvPr id="130" name="財政構造の弾力性最大値テキスト"/>
        <xdr:cNvSpPr txBox="1"/>
      </xdr:nvSpPr>
      <xdr:spPr>
        <a:xfrm>
          <a:off x="5041900" y="1004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13909</xdr:rowOff>
    </xdr:from>
    <xdr:to>
      <xdr:col>24</xdr:col>
      <xdr:colOff>12700</xdr:colOff>
      <xdr:row>60</xdr:row>
      <xdr:rowOff>13909</xdr:rowOff>
    </xdr:to>
    <xdr:cxnSp macro="">
      <xdr:nvCxnSpPr>
        <xdr:cNvPr id="131" name="直線コネクタ 130"/>
        <xdr:cNvCxnSpPr/>
      </xdr:nvCxnSpPr>
      <xdr:spPr>
        <a:xfrm>
          <a:off x="4864100" y="1030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139398</xdr:rowOff>
    </xdr:from>
    <xdr:to>
      <xdr:col>23</xdr:col>
      <xdr:colOff>133350</xdr:colOff>
      <xdr:row>60</xdr:row>
      <xdr:rowOff>13909</xdr:rowOff>
    </xdr:to>
    <xdr:cxnSp macro="">
      <xdr:nvCxnSpPr>
        <xdr:cNvPr id="132" name="直線コネクタ 131"/>
        <xdr:cNvCxnSpPr/>
      </xdr:nvCxnSpPr>
      <xdr:spPr>
        <a:xfrm>
          <a:off x="4114800" y="102549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65210</xdr:rowOff>
    </xdr:from>
    <xdr:ext cx="762000" cy="259045"/>
    <xdr:sp macro="" textlink="">
      <xdr:nvSpPr>
        <xdr:cNvPr id="133"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34" name="フローチャート: 判断 133"/>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81945</xdr:rowOff>
    </xdr:from>
    <xdr:to>
      <xdr:col>19</xdr:col>
      <xdr:colOff>133350</xdr:colOff>
      <xdr:row>59</xdr:row>
      <xdr:rowOff>139398</xdr:rowOff>
    </xdr:to>
    <xdr:cxnSp macro="">
      <xdr:nvCxnSpPr>
        <xdr:cNvPr id="135" name="直線コネクタ 134"/>
        <xdr:cNvCxnSpPr/>
      </xdr:nvCxnSpPr>
      <xdr:spPr>
        <a:xfrm>
          <a:off x="3225800" y="101974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6" name="フローチャート: 判断 135"/>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7" name="テキスト ボックス 136"/>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115509</xdr:rowOff>
    </xdr:from>
    <xdr:to>
      <xdr:col>15</xdr:col>
      <xdr:colOff>82550</xdr:colOff>
      <xdr:row>59</xdr:row>
      <xdr:rowOff>81945</xdr:rowOff>
    </xdr:to>
    <xdr:cxnSp macro="">
      <xdr:nvCxnSpPr>
        <xdr:cNvPr id="138" name="直線コネクタ 137"/>
        <xdr:cNvCxnSpPr/>
      </xdr:nvCxnSpPr>
      <xdr:spPr>
        <a:xfrm>
          <a:off x="2336800" y="100596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47172</xdr:rowOff>
    </xdr:from>
    <xdr:to>
      <xdr:col>15</xdr:col>
      <xdr:colOff>133350</xdr:colOff>
      <xdr:row>64</xdr:row>
      <xdr:rowOff>148772</xdr:rowOff>
    </xdr:to>
    <xdr:sp macro="" textlink="">
      <xdr:nvSpPr>
        <xdr:cNvPr id="139" name="フローチャート: 判断 138"/>
        <xdr:cNvSpPr/>
      </xdr:nvSpPr>
      <xdr:spPr>
        <a:xfrm>
          <a:off x="3175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133549</xdr:rowOff>
    </xdr:from>
    <xdr:ext cx="762000" cy="259045"/>
    <xdr:sp macro="" textlink="">
      <xdr:nvSpPr>
        <xdr:cNvPr id="140" name="テキスト ボックス 139"/>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115509</xdr:rowOff>
    </xdr:to>
    <xdr:cxnSp macro="">
      <xdr:nvCxnSpPr>
        <xdr:cNvPr id="141" name="直線コネクタ 140"/>
        <xdr:cNvCxnSpPr/>
      </xdr:nvCxnSpPr>
      <xdr:spPr>
        <a:xfrm>
          <a:off x="1447800" y="99906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2" name="フローチャート: 判断 141"/>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3" name="テキスト ボックス 142"/>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44" name="フローチャート: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45" name="テキスト ボックス 144"/>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134559</xdr:rowOff>
    </xdr:from>
    <xdr:to>
      <xdr:col>23</xdr:col>
      <xdr:colOff>184150</xdr:colOff>
      <xdr:row>60</xdr:row>
      <xdr:rowOff>64709</xdr:rowOff>
    </xdr:to>
    <xdr:sp macro="" textlink="">
      <xdr:nvSpPr>
        <xdr:cNvPr id="151" name="楕円 150"/>
        <xdr:cNvSpPr/>
      </xdr:nvSpPr>
      <xdr:spPr>
        <a:xfrm>
          <a:off x="49022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55836</xdr:rowOff>
    </xdr:from>
    <xdr:ext cx="762000" cy="259045"/>
    <xdr:sp macro="" textlink="">
      <xdr:nvSpPr>
        <xdr:cNvPr id="152" name="財政構造の弾力性該当値テキスト"/>
        <xdr:cNvSpPr txBox="1"/>
      </xdr:nvSpPr>
      <xdr:spPr>
        <a:xfrm>
          <a:off x="5041900" y="1017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88598</xdr:rowOff>
    </xdr:from>
    <xdr:to>
      <xdr:col>19</xdr:col>
      <xdr:colOff>184150</xdr:colOff>
      <xdr:row>60</xdr:row>
      <xdr:rowOff>18748</xdr:rowOff>
    </xdr:to>
    <xdr:sp macro="" textlink="">
      <xdr:nvSpPr>
        <xdr:cNvPr id="153" name="楕円 152"/>
        <xdr:cNvSpPr/>
      </xdr:nvSpPr>
      <xdr:spPr>
        <a:xfrm>
          <a:off x="4064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28925</xdr:rowOff>
    </xdr:from>
    <xdr:ext cx="736600" cy="259045"/>
    <xdr:sp macro="" textlink="">
      <xdr:nvSpPr>
        <xdr:cNvPr id="154" name="テキスト ボックス 153"/>
        <xdr:cNvSpPr txBox="1"/>
      </xdr:nvSpPr>
      <xdr:spPr>
        <a:xfrm>
          <a:off x="3733800" y="997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31145</xdr:rowOff>
    </xdr:from>
    <xdr:to>
      <xdr:col>15</xdr:col>
      <xdr:colOff>133350</xdr:colOff>
      <xdr:row>59</xdr:row>
      <xdr:rowOff>132745</xdr:rowOff>
    </xdr:to>
    <xdr:sp macro="" textlink="">
      <xdr:nvSpPr>
        <xdr:cNvPr id="155" name="楕円 154"/>
        <xdr:cNvSpPr/>
      </xdr:nvSpPr>
      <xdr:spPr>
        <a:xfrm>
          <a:off x="3175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142922</xdr:rowOff>
    </xdr:from>
    <xdr:ext cx="762000" cy="259045"/>
    <xdr:sp macro="" textlink="">
      <xdr:nvSpPr>
        <xdr:cNvPr id="156" name="テキスト ボックス 155"/>
        <xdr:cNvSpPr txBox="1"/>
      </xdr:nvSpPr>
      <xdr:spPr>
        <a:xfrm>
          <a:off x="2844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64709</xdr:rowOff>
    </xdr:from>
    <xdr:to>
      <xdr:col>11</xdr:col>
      <xdr:colOff>82550</xdr:colOff>
      <xdr:row>58</xdr:row>
      <xdr:rowOff>166309</xdr:rowOff>
    </xdr:to>
    <xdr:sp macro="" textlink="">
      <xdr:nvSpPr>
        <xdr:cNvPr id="157" name="楕円 156"/>
        <xdr:cNvSpPr/>
      </xdr:nvSpPr>
      <xdr:spPr>
        <a:xfrm>
          <a:off x="2286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5036</xdr:rowOff>
    </xdr:from>
    <xdr:ext cx="762000" cy="259045"/>
    <xdr:sp macro="" textlink="">
      <xdr:nvSpPr>
        <xdr:cNvPr id="158" name="テキスト ボックス 157"/>
        <xdr:cNvSpPr txBox="1"/>
      </xdr:nvSpPr>
      <xdr:spPr>
        <a:xfrm>
          <a:off x="1955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人件費、物件費等の人口１人当たりの金額は、毎年見直しを図り、経費の削減に努めてきた結果、類似団体平均より低く推移していましたが、平成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年７月豪雨災害による廃棄物等の処理費用の増等により平均を上回っていました。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令和元年度は、庁内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システム関係委託料の増等により金額は微増しましたが、類似団体平均と同等の水準に抑えられています。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引き続き、事業見直し等により、抑制に努めていきます。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90" name="直線コネクタ 189"/>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91"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2" name="直線コネクタ 191"/>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3"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4" name="直線コネクタ 193"/>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88368</xdr:rowOff>
    </xdr:from>
    <xdr:to>
      <xdr:col>23</xdr:col>
      <xdr:colOff>133350</xdr:colOff>
      <xdr:row>86</xdr:row>
      <xdr:rowOff>105722</xdr:rowOff>
    </xdr:to>
    <xdr:cxnSp macro="">
      <xdr:nvCxnSpPr>
        <xdr:cNvPr id="195" name="直線コネクタ 194"/>
        <xdr:cNvCxnSpPr/>
      </xdr:nvCxnSpPr>
      <xdr:spPr>
        <a:xfrm>
          <a:off x="4114800" y="14833068"/>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6" name="人件費・物件費等の状況平均値テキスト"/>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7" name="フローチャート: 判断 196"/>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30638</xdr:rowOff>
    </xdr:from>
    <xdr:to>
      <xdr:col>19</xdr:col>
      <xdr:colOff>133350</xdr:colOff>
      <xdr:row>86</xdr:row>
      <xdr:rowOff>88368</xdr:rowOff>
    </xdr:to>
    <xdr:cxnSp macro="">
      <xdr:nvCxnSpPr>
        <xdr:cNvPr id="198" name="直線コネクタ 197"/>
        <xdr:cNvCxnSpPr/>
      </xdr:nvCxnSpPr>
      <xdr:spPr>
        <a:xfrm>
          <a:off x="3225800" y="14775338"/>
          <a:ext cx="889000" cy="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9" name="フローチャート: 判断 198"/>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200" name="テキスト ボックス 199"/>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82187</xdr:rowOff>
    </xdr:from>
    <xdr:to>
      <xdr:col>15</xdr:col>
      <xdr:colOff>82550</xdr:colOff>
      <xdr:row>86</xdr:row>
      <xdr:rowOff>30638</xdr:rowOff>
    </xdr:to>
    <xdr:cxnSp macro="">
      <xdr:nvCxnSpPr>
        <xdr:cNvPr id="201" name="直線コネクタ 200"/>
        <xdr:cNvCxnSpPr/>
      </xdr:nvCxnSpPr>
      <xdr:spPr>
        <a:xfrm>
          <a:off x="2336800" y="13969637"/>
          <a:ext cx="889000" cy="8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2" name="フローチャート: 判断 201"/>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3" name="テキスト ボックス 202"/>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82187</xdr:rowOff>
    </xdr:from>
    <xdr:to>
      <xdr:col>11</xdr:col>
      <xdr:colOff>31750</xdr:colOff>
      <xdr:row>81</xdr:row>
      <xdr:rowOff>99360</xdr:rowOff>
    </xdr:to>
    <xdr:cxnSp macro="">
      <xdr:nvCxnSpPr>
        <xdr:cNvPr id="204" name="直線コネクタ 203"/>
        <xdr:cNvCxnSpPr/>
      </xdr:nvCxnSpPr>
      <xdr:spPr>
        <a:xfrm flipV="1">
          <a:off x="1447800" y="13969637"/>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5" name="フローチャート: 判断 204"/>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6" name="テキスト ボックス 205"/>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7" name="フローチャート: 判断 206"/>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8" name="テキスト ボックス 207"/>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54922</xdr:rowOff>
    </xdr:from>
    <xdr:to>
      <xdr:col>23</xdr:col>
      <xdr:colOff>184150</xdr:colOff>
      <xdr:row>86</xdr:row>
      <xdr:rowOff>156522</xdr:rowOff>
    </xdr:to>
    <xdr:sp macro="" textlink="">
      <xdr:nvSpPr>
        <xdr:cNvPr id="214" name="楕円 213"/>
        <xdr:cNvSpPr/>
      </xdr:nvSpPr>
      <xdr:spPr>
        <a:xfrm>
          <a:off x="4902200" y="14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71449</xdr:rowOff>
    </xdr:from>
    <xdr:ext cx="762000" cy="259045"/>
    <xdr:sp macro="" textlink="">
      <xdr:nvSpPr>
        <xdr:cNvPr id="215" name="人件費・物件費等の状況該当値テキスト"/>
        <xdr:cNvSpPr txBox="1"/>
      </xdr:nvSpPr>
      <xdr:spPr>
        <a:xfrm>
          <a:off x="5041900" y="1464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37568</xdr:rowOff>
    </xdr:from>
    <xdr:to>
      <xdr:col>19</xdr:col>
      <xdr:colOff>184150</xdr:colOff>
      <xdr:row>86</xdr:row>
      <xdr:rowOff>139168</xdr:rowOff>
    </xdr:to>
    <xdr:sp macro="" textlink="">
      <xdr:nvSpPr>
        <xdr:cNvPr id="216" name="楕円 215"/>
        <xdr:cNvSpPr/>
      </xdr:nvSpPr>
      <xdr:spPr>
        <a:xfrm>
          <a:off x="4064000" y="147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123945</xdr:rowOff>
    </xdr:from>
    <xdr:ext cx="736600" cy="259045"/>
    <xdr:sp macro="" textlink="">
      <xdr:nvSpPr>
        <xdr:cNvPr id="217" name="テキスト ボックス 216"/>
        <xdr:cNvSpPr txBox="1"/>
      </xdr:nvSpPr>
      <xdr:spPr>
        <a:xfrm>
          <a:off x="3733800" y="148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151288</xdr:rowOff>
    </xdr:from>
    <xdr:to>
      <xdr:col>15</xdr:col>
      <xdr:colOff>133350</xdr:colOff>
      <xdr:row>86</xdr:row>
      <xdr:rowOff>81438</xdr:rowOff>
    </xdr:to>
    <xdr:sp macro="" textlink="">
      <xdr:nvSpPr>
        <xdr:cNvPr id="218" name="楕円 217"/>
        <xdr:cNvSpPr/>
      </xdr:nvSpPr>
      <xdr:spPr>
        <a:xfrm>
          <a:off x="3175000" y="14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91615</xdr:rowOff>
    </xdr:from>
    <xdr:ext cx="762000" cy="259045"/>
    <xdr:sp macro="" textlink="">
      <xdr:nvSpPr>
        <xdr:cNvPr id="219" name="テキスト ボックス 218"/>
        <xdr:cNvSpPr txBox="1"/>
      </xdr:nvSpPr>
      <xdr:spPr>
        <a:xfrm>
          <a:off x="2844800" y="1449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31387</xdr:rowOff>
    </xdr:from>
    <xdr:to>
      <xdr:col>11</xdr:col>
      <xdr:colOff>82550</xdr:colOff>
      <xdr:row>81</xdr:row>
      <xdr:rowOff>132987</xdr:rowOff>
    </xdr:to>
    <xdr:sp macro="" textlink="">
      <xdr:nvSpPr>
        <xdr:cNvPr id="220" name="楕円 219"/>
        <xdr:cNvSpPr/>
      </xdr:nvSpPr>
      <xdr:spPr>
        <a:xfrm>
          <a:off x="22860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143164</xdr:rowOff>
    </xdr:from>
    <xdr:ext cx="762000" cy="259045"/>
    <xdr:sp macro="" textlink="">
      <xdr:nvSpPr>
        <xdr:cNvPr id="221" name="テキスト ボックス 220"/>
        <xdr:cNvSpPr txBox="1"/>
      </xdr:nvSpPr>
      <xdr:spPr>
        <a:xfrm>
          <a:off x="1955800" y="1368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48560</xdr:rowOff>
    </xdr:from>
    <xdr:to>
      <xdr:col>7</xdr:col>
      <xdr:colOff>31750</xdr:colOff>
      <xdr:row>81</xdr:row>
      <xdr:rowOff>150160</xdr:rowOff>
    </xdr:to>
    <xdr:sp macro="" textlink="">
      <xdr:nvSpPr>
        <xdr:cNvPr id="222" name="楕円 221"/>
        <xdr:cNvSpPr/>
      </xdr:nvSpPr>
      <xdr:spPr>
        <a:xfrm>
          <a:off x="1397000" y="139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160337</xdr:rowOff>
    </xdr:from>
    <xdr:ext cx="762000" cy="259045"/>
    <xdr:sp macro="" textlink="">
      <xdr:nvSpPr>
        <xdr:cNvPr id="223" name="テキスト ボックス 222"/>
        <xdr:cNvSpPr txBox="1"/>
      </xdr:nvSpPr>
      <xdr:spPr>
        <a:xfrm>
          <a:off x="1066800" y="137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令和元年度（令和２年４月１日時点）のラスパイレス指数は、前年度の数値と変動はありませんでした。上昇要因として給与制度の総合見直しに伴う経過措置によるものが、低下要因として月例給の改定がなかったことが挙げられま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2" name="直線コネクタ 251"/>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5"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6" name="直線コネクタ 255"/>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7" name="直線コネクタ 256"/>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41275</xdr:rowOff>
    </xdr:to>
    <xdr:cxnSp macro="">
      <xdr:nvCxnSpPr>
        <xdr:cNvPr id="260" name="直線コネクタ 259"/>
        <xdr:cNvCxnSpPr/>
      </xdr:nvCxnSpPr>
      <xdr:spPr>
        <a:xfrm flipV="1">
          <a:off x="15290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41275</xdr:rowOff>
    </xdr:to>
    <xdr:cxnSp macro="">
      <xdr:nvCxnSpPr>
        <xdr:cNvPr id="263" name="直線コネクタ 262"/>
        <xdr:cNvCxnSpPr/>
      </xdr:nvCxnSpPr>
      <xdr:spPr>
        <a:xfrm>
          <a:off x="14401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4" name="フローチャート: 判断 263"/>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5" name="テキスト ボックス 264"/>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87</xdr:row>
      <xdr:rowOff>91016</xdr:rowOff>
    </xdr:to>
    <xdr:cxnSp macro="">
      <xdr:nvCxnSpPr>
        <xdr:cNvPr id="266" name="直線コネクタ 265"/>
        <xdr:cNvCxnSpPr/>
      </xdr:nvCxnSpPr>
      <xdr:spPr>
        <a:xfrm flipV="1">
          <a:off x="13512800" y="147859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9" name="フローチャート: 判断 268"/>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0" name="テキスト ボックス 269"/>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9" name="テキスト ボックス 278"/>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「定員管理の方針」（平成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年度）に基づき、施策の重要度・優先度等を勘案しながら、行政の合理化・能率化を図りつつ、適正な定員管理に取り組んできました。引き続き、適正な定員管理に取り組んでいきます。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3" name="直線コネクタ 312"/>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4" name="定員管理の状況最小値テキスト"/>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5" name="直線コネクタ 314"/>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6" name="定員管理の状況最大値テキスト"/>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7" name="直線コネクタ 316"/>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155067</xdr:rowOff>
    </xdr:from>
    <xdr:to>
      <xdr:col>81</xdr:col>
      <xdr:colOff>44450</xdr:colOff>
      <xdr:row>65</xdr:row>
      <xdr:rowOff>159893</xdr:rowOff>
    </xdr:to>
    <xdr:cxnSp macro="">
      <xdr:nvCxnSpPr>
        <xdr:cNvPr id="318" name="直線コネクタ 317"/>
        <xdr:cNvCxnSpPr/>
      </xdr:nvCxnSpPr>
      <xdr:spPr>
        <a:xfrm flipV="1">
          <a:off x="16179800" y="1129931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9" name="定員管理の状況平均値テキスト"/>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20" name="フローチャート: 判断 319"/>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145415</xdr:rowOff>
    </xdr:from>
    <xdr:to>
      <xdr:col>77</xdr:col>
      <xdr:colOff>44450</xdr:colOff>
      <xdr:row>65</xdr:row>
      <xdr:rowOff>159893</xdr:rowOff>
    </xdr:to>
    <xdr:cxnSp macro="">
      <xdr:nvCxnSpPr>
        <xdr:cNvPr id="321" name="直線コネクタ 320"/>
        <xdr:cNvCxnSpPr/>
      </xdr:nvCxnSpPr>
      <xdr:spPr>
        <a:xfrm>
          <a:off x="15290800" y="112896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2" name="フローチャート: 判断 321"/>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3" name="テキスト ボックス 322"/>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145415</xdr:rowOff>
    </xdr:from>
    <xdr:to>
      <xdr:col>72</xdr:col>
      <xdr:colOff>203200</xdr:colOff>
      <xdr:row>65</xdr:row>
      <xdr:rowOff>147828</xdr:rowOff>
    </xdr:to>
    <xdr:cxnSp macro="">
      <xdr:nvCxnSpPr>
        <xdr:cNvPr id="324" name="直線コネクタ 323"/>
        <xdr:cNvCxnSpPr/>
      </xdr:nvCxnSpPr>
      <xdr:spPr>
        <a:xfrm flipV="1">
          <a:off x="14401800" y="112896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5" name="フローチャート: 判断 324"/>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6" name="テキスト ボックス 325"/>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114808</xdr:rowOff>
    </xdr:from>
    <xdr:to>
      <xdr:col>68</xdr:col>
      <xdr:colOff>152400</xdr:colOff>
      <xdr:row>65</xdr:row>
      <xdr:rowOff>147828</xdr:rowOff>
    </xdr:to>
    <xdr:cxnSp macro="">
      <xdr:nvCxnSpPr>
        <xdr:cNvPr id="327" name="直線コネクタ 326"/>
        <xdr:cNvCxnSpPr/>
      </xdr:nvCxnSpPr>
      <xdr:spPr>
        <a:xfrm>
          <a:off x="13512800" y="10230358"/>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8" name="フローチャート: 判断 327"/>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9" name="テキスト ボックス 328"/>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30" name="フローチャート: 判断 329"/>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31" name="テキスト ボックス 330"/>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104267</xdr:rowOff>
    </xdr:from>
    <xdr:to>
      <xdr:col>81</xdr:col>
      <xdr:colOff>95250</xdr:colOff>
      <xdr:row>66</xdr:row>
      <xdr:rowOff>34417</xdr:rowOff>
    </xdr:to>
    <xdr:sp macro="" textlink="">
      <xdr:nvSpPr>
        <xdr:cNvPr id="337" name="楕円 336"/>
        <xdr:cNvSpPr/>
      </xdr:nvSpPr>
      <xdr:spPr>
        <a:xfrm>
          <a:off x="169672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76344</xdr:rowOff>
    </xdr:from>
    <xdr:ext cx="762000" cy="259045"/>
    <xdr:sp macro="" textlink="">
      <xdr:nvSpPr>
        <xdr:cNvPr id="338" name="定員管理の状況該当値テキスト"/>
        <xdr:cNvSpPr txBox="1"/>
      </xdr:nvSpPr>
      <xdr:spPr>
        <a:xfrm>
          <a:off x="17106900" y="1122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109093</xdr:rowOff>
    </xdr:from>
    <xdr:to>
      <xdr:col>77</xdr:col>
      <xdr:colOff>95250</xdr:colOff>
      <xdr:row>66</xdr:row>
      <xdr:rowOff>39243</xdr:rowOff>
    </xdr:to>
    <xdr:sp macro="" textlink="">
      <xdr:nvSpPr>
        <xdr:cNvPr id="339" name="楕円 338"/>
        <xdr:cNvSpPr/>
      </xdr:nvSpPr>
      <xdr:spPr>
        <a:xfrm>
          <a:off x="16129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24020</xdr:rowOff>
    </xdr:from>
    <xdr:ext cx="736600" cy="259045"/>
    <xdr:sp macro="" textlink="">
      <xdr:nvSpPr>
        <xdr:cNvPr id="340" name="テキスト ボックス 339"/>
        <xdr:cNvSpPr txBox="1"/>
      </xdr:nvSpPr>
      <xdr:spPr>
        <a:xfrm>
          <a:off x="15798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94615</xdr:rowOff>
    </xdr:from>
    <xdr:to>
      <xdr:col>73</xdr:col>
      <xdr:colOff>44450</xdr:colOff>
      <xdr:row>66</xdr:row>
      <xdr:rowOff>24765</xdr:rowOff>
    </xdr:to>
    <xdr:sp macro="" textlink="">
      <xdr:nvSpPr>
        <xdr:cNvPr id="341" name="楕円 340"/>
        <xdr:cNvSpPr/>
      </xdr:nvSpPr>
      <xdr:spPr>
        <a:xfrm>
          <a:off x="15240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9542</xdr:rowOff>
    </xdr:from>
    <xdr:ext cx="762000" cy="259045"/>
    <xdr:sp macro="" textlink="">
      <xdr:nvSpPr>
        <xdr:cNvPr id="342" name="テキスト ボックス 341"/>
        <xdr:cNvSpPr txBox="1"/>
      </xdr:nvSpPr>
      <xdr:spPr>
        <a:xfrm>
          <a:off x="14909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97028</xdr:rowOff>
    </xdr:from>
    <xdr:to>
      <xdr:col>68</xdr:col>
      <xdr:colOff>203200</xdr:colOff>
      <xdr:row>66</xdr:row>
      <xdr:rowOff>27178</xdr:rowOff>
    </xdr:to>
    <xdr:sp macro="" textlink="">
      <xdr:nvSpPr>
        <xdr:cNvPr id="343" name="楕円 342"/>
        <xdr:cNvSpPr/>
      </xdr:nvSpPr>
      <xdr:spPr>
        <a:xfrm>
          <a:off x="14351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11955</xdr:rowOff>
    </xdr:from>
    <xdr:ext cx="762000" cy="259045"/>
    <xdr:sp macro="" textlink="">
      <xdr:nvSpPr>
        <xdr:cNvPr id="344" name="テキスト ボックス 343"/>
        <xdr:cNvSpPr txBox="1"/>
      </xdr:nvSpPr>
      <xdr:spPr>
        <a:xfrm>
          <a:off x="14020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64008</xdr:rowOff>
    </xdr:from>
    <xdr:to>
      <xdr:col>64</xdr:col>
      <xdr:colOff>152400</xdr:colOff>
      <xdr:row>59</xdr:row>
      <xdr:rowOff>165608</xdr:rowOff>
    </xdr:to>
    <xdr:sp macro="" textlink="">
      <xdr:nvSpPr>
        <xdr:cNvPr id="345" name="楕円 344"/>
        <xdr:cNvSpPr/>
      </xdr:nvSpPr>
      <xdr:spPr>
        <a:xfrm>
          <a:off x="13462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150385</xdr:rowOff>
    </xdr:from>
    <xdr:ext cx="762000" cy="259045"/>
    <xdr:sp macro="" textlink="">
      <xdr:nvSpPr>
        <xdr:cNvPr id="346" name="テキスト ボックス 345"/>
        <xdr:cNvSpPr txBox="1"/>
      </xdr:nvSpPr>
      <xdr:spPr>
        <a:xfrm>
          <a:off x="131318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借入抑制による地方債償還額の減、道路事業に係る県債償還負担金の減により、実質公債費比率は改善傾向にあります。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地方債償還額が平成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年度に比べ増加しましたが、下水道事業会計への繰出金の減などにより、単年度の指標も平成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年度に比べ改善しています。類似団体平均を下回っており、引き続き、建設事業の重点化や進度調整により、地方債借入額を抑制し、健全な実質公債費比率の維持に努めています。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6" name="直線コネクタ 375"/>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9"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0" name="直線コネクタ 379"/>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14111</xdr:rowOff>
    </xdr:from>
    <xdr:to>
      <xdr:col>81</xdr:col>
      <xdr:colOff>44450</xdr:colOff>
      <xdr:row>38</xdr:row>
      <xdr:rowOff>107950</xdr:rowOff>
    </xdr:to>
    <xdr:cxnSp macro="">
      <xdr:nvCxnSpPr>
        <xdr:cNvPr id="381" name="直線コネクタ 380"/>
        <xdr:cNvCxnSpPr/>
      </xdr:nvCxnSpPr>
      <xdr:spPr>
        <a:xfrm flipV="1">
          <a:off x="16179800" y="65292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2" name="公債費負担の状況平均値テキスト"/>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3" name="フローチャート: 判断 382"/>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30339</xdr:rowOff>
    </xdr:to>
    <xdr:cxnSp macro="">
      <xdr:nvCxnSpPr>
        <xdr:cNvPr id="384" name="直線コネクタ 383"/>
        <xdr:cNvCxnSpPr/>
      </xdr:nvCxnSpPr>
      <xdr:spPr>
        <a:xfrm flipV="1">
          <a:off x="15290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5" name="フローチャート: 判断 384"/>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6" name="テキスト ボックス 385"/>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30339</xdr:rowOff>
    </xdr:from>
    <xdr:to>
      <xdr:col>72</xdr:col>
      <xdr:colOff>203200</xdr:colOff>
      <xdr:row>40</xdr:row>
      <xdr:rowOff>6350</xdr:rowOff>
    </xdr:to>
    <xdr:cxnSp macro="">
      <xdr:nvCxnSpPr>
        <xdr:cNvPr id="387" name="直線コネクタ 386"/>
        <xdr:cNvCxnSpPr/>
      </xdr:nvCxnSpPr>
      <xdr:spPr>
        <a:xfrm flipV="1">
          <a:off x="14401800" y="671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41</xdr:row>
      <xdr:rowOff>22578</xdr:rowOff>
    </xdr:to>
    <xdr:cxnSp macro="">
      <xdr:nvCxnSpPr>
        <xdr:cNvPr id="390" name="直線コネクタ 389"/>
        <xdr:cNvCxnSpPr/>
      </xdr:nvCxnSpPr>
      <xdr:spPr>
        <a:xfrm flipV="1">
          <a:off x="13512800" y="68643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1" name="フローチャート: 判断 390"/>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2" name="テキスト ボックス 391"/>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3" name="フローチャート: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4" name="テキスト ボックス 39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134761</xdr:rowOff>
    </xdr:from>
    <xdr:to>
      <xdr:col>81</xdr:col>
      <xdr:colOff>95250</xdr:colOff>
      <xdr:row>38</xdr:row>
      <xdr:rowOff>64911</xdr:rowOff>
    </xdr:to>
    <xdr:sp macro="" textlink="">
      <xdr:nvSpPr>
        <xdr:cNvPr id="400" name="楕円 399"/>
        <xdr:cNvSpPr/>
      </xdr:nvSpPr>
      <xdr:spPr>
        <a:xfrm>
          <a:off x="169672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151288</xdr:rowOff>
    </xdr:from>
    <xdr:ext cx="762000" cy="259045"/>
    <xdr:sp macro="" textlink="">
      <xdr:nvSpPr>
        <xdr:cNvPr id="401" name="公債費負担の状況該当値テキスト"/>
        <xdr:cNvSpPr txBox="1"/>
      </xdr:nvSpPr>
      <xdr:spPr>
        <a:xfrm>
          <a:off x="17106900" y="632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2" name="楕円 401"/>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3" name="テキスト ボックス 402"/>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150989</xdr:rowOff>
    </xdr:from>
    <xdr:to>
      <xdr:col>73</xdr:col>
      <xdr:colOff>44450</xdr:colOff>
      <xdr:row>39</xdr:row>
      <xdr:rowOff>81139</xdr:rowOff>
    </xdr:to>
    <xdr:sp macro="" textlink="">
      <xdr:nvSpPr>
        <xdr:cNvPr id="404" name="楕円 403"/>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91316</xdr:rowOff>
    </xdr:from>
    <xdr:ext cx="762000" cy="259045"/>
    <xdr:sp macro="" textlink="">
      <xdr:nvSpPr>
        <xdr:cNvPr id="405" name="テキスト ボックス 404"/>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6" name="楕円 405"/>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7" name="テキスト ボックス 406"/>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143228</xdr:rowOff>
    </xdr:from>
    <xdr:to>
      <xdr:col>64</xdr:col>
      <xdr:colOff>152400</xdr:colOff>
      <xdr:row>41</xdr:row>
      <xdr:rowOff>73378</xdr:rowOff>
    </xdr:to>
    <xdr:sp macro="" textlink="">
      <xdr:nvSpPr>
        <xdr:cNvPr id="408" name="楕円 407"/>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83555</xdr:rowOff>
    </xdr:from>
    <xdr:ext cx="762000" cy="259045"/>
    <xdr:sp macro="" textlink="">
      <xdr:nvSpPr>
        <xdr:cNvPr id="409" name="テキスト ボックス 408"/>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年度以降、交付税全額算入分を除いた地方債借入額と償還額の差し引きはマイナスを維持しており、平成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年度は地方債残高の減や、職員数の削減による退職手当支給予定額の減により、改善傾向にありました。平成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年度は県費負担教職員の権限移譲に伴う退職手当支給予定額の増等により上昇しましたが、平成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支給水準の引下げによる退職手当支給見込額の減等により再び低下しました。そして令和元年度には、下水道事業債の残高減少等により、将来負担額が減少し、充当可能財源が将来負担額を上回りまし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8" name="直線コネクタ 437"/>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9"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0" name="直線コネクタ 439"/>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45170</xdr:rowOff>
    </xdr:from>
    <xdr:to>
      <xdr:col>77</xdr:col>
      <xdr:colOff>44450</xdr:colOff>
      <xdr:row>14</xdr:row>
      <xdr:rowOff>117560</xdr:rowOff>
    </xdr:to>
    <xdr:cxnSp macro="">
      <xdr:nvCxnSpPr>
        <xdr:cNvPr id="443" name="直線コネクタ 442"/>
        <xdr:cNvCxnSpPr/>
      </xdr:nvCxnSpPr>
      <xdr:spPr>
        <a:xfrm flipV="1">
          <a:off x="15290800" y="2445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4" name="将来負担の状況平均値テキスト"/>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5" name="フローチャート: 判断 444"/>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78952</xdr:rowOff>
    </xdr:from>
    <xdr:to>
      <xdr:col>72</xdr:col>
      <xdr:colOff>203200</xdr:colOff>
      <xdr:row>14</xdr:row>
      <xdr:rowOff>117560</xdr:rowOff>
    </xdr:to>
    <xdr:cxnSp macro="">
      <xdr:nvCxnSpPr>
        <xdr:cNvPr id="446" name="直線コネクタ 445"/>
        <xdr:cNvCxnSpPr/>
      </xdr:nvCxnSpPr>
      <xdr:spPr>
        <a:xfrm>
          <a:off x="14401800" y="2479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7" name="フローチャート: 判断 446"/>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8" name="テキスト ボックス 447"/>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15</xdr:row>
      <xdr:rowOff>21717</xdr:rowOff>
    </xdr:to>
    <xdr:cxnSp macro="">
      <xdr:nvCxnSpPr>
        <xdr:cNvPr id="449" name="直線コネクタ 448"/>
        <xdr:cNvCxnSpPr/>
      </xdr:nvCxnSpPr>
      <xdr:spPr>
        <a:xfrm flipV="1">
          <a:off x="13512800" y="2479252"/>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0" name="フローチャート: 判断 449"/>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51" name="テキスト ボックス 450"/>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164380</xdr:rowOff>
    </xdr:from>
    <xdr:to>
      <xdr:col>68</xdr:col>
      <xdr:colOff>203200</xdr:colOff>
      <xdr:row>19</xdr:row>
      <xdr:rowOff>94530</xdr:rowOff>
    </xdr:to>
    <xdr:sp macro="" textlink="">
      <xdr:nvSpPr>
        <xdr:cNvPr id="452" name="フローチャート: 判断 451"/>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3" name="テキスト ボックス 452"/>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4" name="フローチャート: 判断 453"/>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5" name="テキスト ボックス 454"/>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165820</xdr:rowOff>
    </xdr:from>
    <xdr:to>
      <xdr:col>77</xdr:col>
      <xdr:colOff>95250</xdr:colOff>
      <xdr:row>14</xdr:row>
      <xdr:rowOff>95970</xdr:rowOff>
    </xdr:to>
    <xdr:sp macro="" textlink="">
      <xdr:nvSpPr>
        <xdr:cNvPr id="461" name="楕円 460"/>
        <xdr:cNvSpPr/>
      </xdr:nvSpPr>
      <xdr:spPr>
        <a:xfrm>
          <a:off x="16129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106147</xdr:rowOff>
    </xdr:from>
    <xdr:ext cx="736600" cy="259045"/>
    <xdr:sp macro="" textlink="">
      <xdr:nvSpPr>
        <xdr:cNvPr id="462" name="テキスト ボックス 461"/>
        <xdr:cNvSpPr txBox="1"/>
      </xdr:nvSpPr>
      <xdr:spPr>
        <a:xfrm>
          <a:off x="15798800" y="2163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66760</xdr:rowOff>
    </xdr:from>
    <xdr:to>
      <xdr:col>73</xdr:col>
      <xdr:colOff>44450</xdr:colOff>
      <xdr:row>14</xdr:row>
      <xdr:rowOff>168360</xdr:rowOff>
    </xdr:to>
    <xdr:sp macro="" textlink="">
      <xdr:nvSpPr>
        <xdr:cNvPr id="463" name="楕円 462"/>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7087</xdr:rowOff>
    </xdr:from>
    <xdr:ext cx="762000" cy="259045"/>
    <xdr:sp macro="" textlink="">
      <xdr:nvSpPr>
        <xdr:cNvPr id="464" name="テキスト ボックス 463"/>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28152</xdr:rowOff>
    </xdr:from>
    <xdr:to>
      <xdr:col>68</xdr:col>
      <xdr:colOff>203200</xdr:colOff>
      <xdr:row>14</xdr:row>
      <xdr:rowOff>129752</xdr:rowOff>
    </xdr:to>
    <xdr:sp macro="" textlink="">
      <xdr:nvSpPr>
        <xdr:cNvPr id="465" name="楕円 464"/>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139929</xdr:rowOff>
    </xdr:from>
    <xdr:ext cx="762000" cy="259045"/>
    <xdr:sp macro="" textlink="">
      <xdr:nvSpPr>
        <xdr:cNvPr id="466" name="テキスト ボックス 465"/>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142367</xdr:rowOff>
    </xdr:from>
    <xdr:to>
      <xdr:col>64</xdr:col>
      <xdr:colOff>152400</xdr:colOff>
      <xdr:row>15</xdr:row>
      <xdr:rowOff>72517</xdr:rowOff>
    </xdr:to>
    <xdr:sp macro="" textlink="">
      <xdr:nvSpPr>
        <xdr:cNvPr id="467" name="楕円 466"/>
        <xdr:cNvSpPr/>
      </xdr:nvSpPr>
      <xdr:spPr>
        <a:xfrm>
          <a:off x="13462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82694</xdr:rowOff>
    </xdr:from>
    <xdr:ext cx="762000" cy="259045"/>
    <xdr:sp macro="" textlink="">
      <xdr:nvSpPr>
        <xdr:cNvPr id="468" name="テキスト ボックス 467"/>
        <xdr:cNvSpPr txBox="1"/>
      </xdr:nvSpPr>
      <xdr:spPr>
        <a:xfrm>
          <a:off x="13131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年度から県費負担教職員の権限移譲に伴い大きく増加していますが、その後はほぼ横ばいで推移しています。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44450</xdr:rowOff>
    </xdr:from>
    <xdr:to>
      <xdr:col>24</xdr:col>
      <xdr:colOff>25400</xdr:colOff>
      <xdr:row>39</xdr:row>
      <xdr:rowOff>69850</xdr:rowOff>
    </xdr:to>
    <xdr:cxnSp macro="">
      <xdr:nvCxnSpPr>
        <xdr:cNvPr id="66" name="直線コネクタ 65"/>
        <xdr:cNvCxnSpPr/>
      </xdr:nvCxnSpPr>
      <xdr:spPr>
        <a:xfrm flipV="1">
          <a:off x="3987800" y="673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107950</xdr:rowOff>
    </xdr:to>
    <xdr:cxnSp macro="">
      <xdr:nvCxnSpPr>
        <xdr:cNvPr id="69" name="直線コネクタ 68"/>
        <xdr:cNvCxnSpPr/>
      </xdr:nvCxnSpPr>
      <xdr:spPr>
        <a:xfrm flipV="1">
          <a:off x="3098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19050</xdr:rowOff>
    </xdr:from>
    <xdr:to>
      <xdr:col>15</xdr:col>
      <xdr:colOff>98425</xdr:colOff>
      <xdr:row>39</xdr:row>
      <xdr:rowOff>107950</xdr:rowOff>
    </xdr:to>
    <xdr:cxnSp macro="">
      <xdr:nvCxnSpPr>
        <xdr:cNvPr id="72" name="直線コネクタ 71"/>
        <xdr:cNvCxnSpPr/>
      </xdr:nvCxnSpPr>
      <xdr:spPr>
        <a:xfrm>
          <a:off x="2209800" y="56769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152400</xdr:rowOff>
    </xdr:from>
    <xdr:to>
      <xdr:col>11</xdr:col>
      <xdr:colOff>9525</xdr:colOff>
      <xdr:row>33</xdr:row>
      <xdr:rowOff>19050</xdr:rowOff>
    </xdr:to>
    <xdr:cxnSp macro="">
      <xdr:nvCxnSpPr>
        <xdr:cNvPr id="75" name="直線コネクタ 74"/>
        <xdr:cNvCxnSpPr/>
      </xdr:nvCxnSpPr>
      <xdr:spPr>
        <a:xfrm>
          <a:off x="1320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165100</xdr:rowOff>
    </xdr:from>
    <xdr:to>
      <xdr:col>24</xdr:col>
      <xdr:colOff>76200</xdr:colOff>
      <xdr:row>39</xdr:row>
      <xdr:rowOff>95250</xdr:rowOff>
    </xdr:to>
    <xdr:sp macro="" textlink="">
      <xdr:nvSpPr>
        <xdr:cNvPr id="85" name="楕円 84"/>
        <xdr:cNvSpPr/>
      </xdr:nvSpPr>
      <xdr:spPr>
        <a:xfrm>
          <a:off x="4775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139700</xdr:rowOff>
    </xdr:from>
    <xdr:to>
      <xdr:col>11</xdr:col>
      <xdr:colOff>60325</xdr:colOff>
      <xdr:row>33</xdr:row>
      <xdr:rowOff>69850</xdr:rowOff>
    </xdr:to>
    <xdr:sp macro="" textlink="">
      <xdr:nvSpPr>
        <xdr:cNvPr id="91" name="楕円 90"/>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101600</xdr:rowOff>
    </xdr:from>
    <xdr:to>
      <xdr:col>6</xdr:col>
      <xdr:colOff>171450</xdr:colOff>
      <xdr:row>33</xdr:row>
      <xdr:rowOff>31750</xdr:rowOff>
    </xdr:to>
    <xdr:sp macro="" textlink="">
      <xdr:nvSpPr>
        <xdr:cNvPr id="93" name="楕円 92"/>
        <xdr:cNvSpPr/>
      </xdr:nvSpPr>
      <xdr:spPr>
        <a:xfrm>
          <a:off x="1270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百万円の増となっています。庁内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システム関係委託料や、可燃ごみ焼却炉運営委託料の増等が主な要因です。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ポイント下回っており、引き続き業務の見直しや効率化等により、経費の節減を図っていきます。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76200</xdr:rowOff>
    </xdr:to>
    <xdr:cxnSp macro="">
      <xdr:nvCxnSpPr>
        <xdr:cNvPr id="127" name="直線コネクタ 126"/>
        <xdr:cNvCxnSpPr/>
      </xdr:nvCxnSpPr>
      <xdr:spPr>
        <a:xfrm>
          <a:off x="15671800" y="280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88900</xdr:rowOff>
    </xdr:to>
    <xdr:cxnSp macro="">
      <xdr:nvCxnSpPr>
        <xdr:cNvPr id="130" name="直線コネクタ 129"/>
        <xdr:cNvCxnSpPr/>
      </xdr:nvCxnSpPr>
      <xdr:spPr>
        <a:xfrm flipV="1">
          <a:off x="14782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133350</xdr:rowOff>
    </xdr:to>
    <xdr:cxnSp macro="">
      <xdr:nvCxnSpPr>
        <xdr:cNvPr id="133" name="直線コネクタ 132"/>
        <xdr:cNvCxnSpPr/>
      </xdr:nvCxnSpPr>
      <xdr:spPr>
        <a:xfrm flipV="1">
          <a:off x="13893800" y="2832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133350</xdr:rowOff>
    </xdr:to>
    <xdr:cxnSp macro="">
      <xdr:nvCxnSpPr>
        <xdr:cNvPr id="136" name="直線コネクタ 135"/>
        <xdr:cNvCxnSpPr/>
      </xdr:nvCxnSpPr>
      <xdr:spPr>
        <a:xfrm>
          <a:off x="13004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年度以降増加傾向にあり、要因としては障害者総合支援法による訓練等給付費や、施設型給付費、介護給付費の増等が挙げられます。令和元年度も同様の傾向にあり、前年度比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159657</xdr:rowOff>
    </xdr:to>
    <xdr:cxnSp macro="">
      <xdr:nvCxnSpPr>
        <xdr:cNvPr id="190" name="直線コネクタ 189"/>
        <xdr:cNvCxnSpPr/>
      </xdr:nvCxnSpPr>
      <xdr:spPr>
        <a:xfrm>
          <a:off x="3987800" y="96792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78015</xdr:rowOff>
    </xdr:to>
    <xdr:cxnSp macro="">
      <xdr:nvCxnSpPr>
        <xdr:cNvPr id="193" name="直線コネクタ 192"/>
        <xdr:cNvCxnSpPr/>
      </xdr:nvCxnSpPr>
      <xdr:spPr>
        <a:xfrm>
          <a:off x="3098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159657</xdr:rowOff>
    </xdr:to>
    <xdr:cxnSp macro="">
      <xdr:nvCxnSpPr>
        <xdr:cNvPr id="196" name="直線コネクタ 195"/>
        <xdr:cNvCxnSpPr/>
      </xdr:nvCxnSpPr>
      <xdr:spPr>
        <a:xfrm flipV="1">
          <a:off x="2209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159657</xdr:rowOff>
    </xdr:to>
    <xdr:cxnSp macro="">
      <xdr:nvCxnSpPr>
        <xdr:cNvPr id="199" name="直線コネクタ 198"/>
        <xdr:cNvCxnSpPr/>
      </xdr:nvCxnSpPr>
      <xdr:spPr>
        <a:xfrm>
          <a:off x="1320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9" name="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125384</xdr:rowOff>
    </xdr:from>
    <xdr:ext cx="762000" cy="259045"/>
    <xdr:sp macro="" textlink="">
      <xdr:nvSpPr>
        <xdr:cNvPr id="210" name="扶助費該当値テキスト"/>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3" name="楕円 212"/>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4" name="テキスト ボックス 213"/>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5" name="楕円 214"/>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16" name="テキスト ボックス 215"/>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これは、介護保険費特別会計や国民健康保険費特別会計への繰出金の増や、療養給付費負担金の増等によるものです。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過去の増要因としては、国民健康保険事業繰出金の増（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）、後期高齢者医療繰出金の増（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）、後期高齢者医療広域連合繰出金の増（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）等が挙げられます。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69850</xdr:rowOff>
    </xdr:to>
    <xdr:cxnSp macro="">
      <xdr:nvCxnSpPr>
        <xdr:cNvPr id="251" name="直線コネクタ 250"/>
        <xdr:cNvCxnSpPr/>
      </xdr:nvCxnSpPr>
      <xdr:spPr>
        <a:xfrm>
          <a:off x="15671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31750</xdr:rowOff>
    </xdr:to>
    <xdr:cxnSp macro="">
      <xdr:nvCxnSpPr>
        <xdr:cNvPr id="254" name="直線コネクタ 253"/>
        <xdr:cNvCxnSpPr/>
      </xdr:nvCxnSpPr>
      <xdr:spPr>
        <a:xfrm>
          <a:off x="14782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88900</xdr:rowOff>
    </xdr:to>
    <xdr:cxnSp macro="">
      <xdr:nvCxnSpPr>
        <xdr:cNvPr id="257" name="直線コネクタ 256"/>
        <xdr:cNvCxnSpPr/>
      </xdr:nvCxnSpPr>
      <xdr:spPr>
        <a:xfrm flipV="1">
          <a:off x="13893800" y="9613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88900</xdr:rowOff>
    </xdr:to>
    <xdr:cxnSp macro="">
      <xdr:nvCxnSpPr>
        <xdr:cNvPr id="260" name="直線コネクタ 259"/>
        <xdr:cNvCxnSpPr/>
      </xdr:nvCxnSpPr>
      <xdr:spPr>
        <a:xfrm>
          <a:off x="13004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0" name="楕円 269"/>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162577</xdr:rowOff>
    </xdr:from>
    <xdr:ext cx="762000" cy="259045"/>
    <xdr:sp macro="" textlink="">
      <xdr:nvSpPr>
        <xdr:cNvPr id="271" name="その他該当値テキスト"/>
        <xdr:cNvSpPr txBox="1"/>
      </xdr:nvSpPr>
      <xdr:spPr>
        <a:xfrm>
          <a:off x="16598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2" name="楕円 271"/>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73" name="テキスト ボックス 272"/>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5" name="テキスト ボックス 27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6" name="楕円 275"/>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7" name="テキスト ボックス 276"/>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令和元年度は、県債償還負担金の減や、下水道事業会計負担金の減等により、前年度と比べ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百万円減少しています。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ポイントとなり、類似団体平均よりも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69850</xdr:rowOff>
    </xdr:from>
    <xdr:to>
      <xdr:col>82</xdr:col>
      <xdr:colOff>107950</xdr:colOff>
      <xdr:row>34</xdr:row>
      <xdr:rowOff>107950</xdr:rowOff>
    </xdr:to>
    <xdr:cxnSp macro="">
      <xdr:nvCxnSpPr>
        <xdr:cNvPr id="312" name="直線コネクタ 311"/>
        <xdr:cNvCxnSpPr/>
      </xdr:nvCxnSpPr>
      <xdr:spPr>
        <a:xfrm flipV="1">
          <a:off x="15671800" y="589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34</xdr:row>
      <xdr:rowOff>127000</xdr:rowOff>
    </xdr:to>
    <xdr:cxnSp macro="">
      <xdr:nvCxnSpPr>
        <xdr:cNvPr id="315" name="直線コネクタ 314"/>
        <xdr:cNvCxnSpPr/>
      </xdr:nvCxnSpPr>
      <xdr:spPr>
        <a:xfrm flipV="1">
          <a:off x="14782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165100</xdr:rowOff>
    </xdr:to>
    <xdr:cxnSp macro="">
      <xdr:nvCxnSpPr>
        <xdr:cNvPr id="318" name="直線コネクタ 317"/>
        <xdr:cNvCxnSpPr/>
      </xdr:nvCxnSpPr>
      <xdr:spPr>
        <a:xfrm flipV="1">
          <a:off x="13893800" y="595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165100</xdr:rowOff>
    </xdr:to>
    <xdr:cxnSp macro="">
      <xdr:nvCxnSpPr>
        <xdr:cNvPr id="321" name="直線コネクタ 320"/>
        <xdr:cNvCxnSpPr/>
      </xdr:nvCxnSpPr>
      <xdr:spPr>
        <a:xfrm>
          <a:off x="13004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19050</xdr:rowOff>
    </xdr:from>
    <xdr:to>
      <xdr:col>82</xdr:col>
      <xdr:colOff>158750</xdr:colOff>
      <xdr:row>34</xdr:row>
      <xdr:rowOff>120650</xdr:rowOff>
    </xdr:to>
    <xdr:sp macro="" textlink="">
      <xdr:nvSpPr>
        <xdr:cNvPr id="331" name="楕円 330"/>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35577</xdr:rowOff>
    </xdr:from>
    <xdr:ext cx="762000" cy="259045"/>
    <xdr:sp macro="" textlink="">
      <xdr:nvSpPr>
        <xdr:cNvPr id="332" name="補助費等該当値テキスト"/>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57150</xdr:rowOff>
    </xdr:from>
    <xdr:to>
      <xdr:col>78</xdr:col>
      <xdr:colOff>120650</xdr:colOff>
      <xdr:row>34</xdr:row>
      <xdr:rowOff>158750</xdr:rowOff>
    </xdr:to>
    <xdr:sp macro="" textlink="">
      <xdr:nvSpPr>
        <xdr:cNvPr id="333" name="楕円 332"/>
        <xdr:cNvSpPr/>
      </xdr:nvSpPr>
      <xdr:spPr>
        <a:xfrm>
          <a:off x="15621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168927</xdr:rowOff>
    </xdr:from>
    <xdr:ext cx="736600" cy="259045"/>
    <xdr:sp macro="" textlink="">
      <xdr:nvSpPr>
        <xdr:cNvPr id="334" name="テキスト ボックス 333"/>
        <xdr:cNvSpPr txBox="1"/>
      </xdr:nvSpPr>
      <xdr:spPr>
        <a:xfrm>
          <a:off x="15290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5" name="楕円 334"/>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6" name="テキスト ボックス 335"/>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7" name="楕円 336"/>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38" name="テキスト ボックス 337"/>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39" name="楕円 338"/>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0" name="テキスト ボックス 339"/>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前年度と同率です。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借入抑制により減少していた地方債償還額について、臨時財政対策債等の償還額の増に伴い元金償還額は増加していますが、借入時の利率の減少傾向に伴い利子償還額は減少しており、公債費全体としては前年同率となっています。</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類似団体平均より下回っており、引き続き、建設事業の重点化や進度調整により、地方債借入額を抑制します。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50800</xdr:rowOff>
    </xdr:to>
    <xdr:cxnSp macro="">
      <xdr:nvCxnSpPr>
        <xdr:cNvPr id="373" name="直線コネクタ 372"/>
        <xdr:cNvCxnSpPr/>
      </xdr:nvCxnSpPr>
      <xdr:spPr>
        <a:xfrm>
          <a:off x="3987800" y="1290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50800</xdr:rowOff>
    </xdr:to>
    <xdr:cxnSp macro="">
      <xdr:nvCxnSpPr>
        <xdr:cNvPr id="376" name="直線コネクタ 375"/>
        <xdr:cNvCxnSpPr/>
      </xdr:nvCxnSpPr>
      <xdr:spPr>
        <a:xfrm>
          <a:off x="3098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77</xdr:row>
      <xdr:rowOff>88900</xdr:rowOff>
    </xdr:to>
    <xdr:cxnSp macro="">
      <xdr:nvCxnSpPr>
        <xdr:cNvPr id="379" name="直線コネクタ 378"/>
        <xdr:cNvCxnSpPr/>
      </xdr:nvCxnSpPr>
      <xdr:spPr>
        <a:xfrm flipV="1">
          <a:off x="2209800" y="128143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78</xdr:row>
      <xdr:rowOff>69850</xdr:rowOff>
    </xdr:to>
    <xdr:cxnSp macro="">
      <xdr:nvCxnSpPr>
        <xdr:cNvPr id="382" name="直線コネクタ 381"/>
        <xdr:cNvCxnSpPr/>
      </xdr:nvCxnSpPr>
      <xdr:spPr>
        <a:xfrm flipV="1">
          <a:off x="1320800" y="1329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92" name="楕円 391"/>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93" name="公債費該当値テキスト"/>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4" name="楕円 393"/>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95" name="テキスト ボックス 394"/>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6" name="楕円 395"/>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7" name="テキスト ボックス 396"/>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98" name="楕円 397"/>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149877</xdr:rowOff>
    </xdr:from>
    <xdr:ext cx="762000" cy="259045"/>
    <xdr:sp macro="" textlink="">
      <xdr:nvSpPr>
        <xdr:cNvPr id="399" name="テキスト ボックス 398"/>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400" name="楕円 399"/>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401" name="テキスト ボックス 400"/>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年度に県費負担教職員の権限移譲に伴う人件費の増等により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ポイントと大きく上昇し、その後、平成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年度、令和元年度とほぼ横ばいの推移となっています。類似団体と比べると、平成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ポイント、令和元年度は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ポイント下回っており、良好な水準です。</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97282</xdr:rowOff>
    </xdr:to>
    <xdr:cxnSp macro="">
      <xdr:nvCxnSpPr>
        <xdr:cNvPr id="427" name="直線コネクタ 426"/>
        <xdr:cNvCxnSpPr/>
      </xdr:nvCxnSpPr>
      <xdr:spPr>
        <a:xfrm flipV="1">
          <a:off x="16510000" y="127411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69359</xdr:rowOff>
    </xdr:from>
    <xdr:ext cx="762000" cy="259045"/>
    <xdr:sp macro="" textlink="">
      <xdr:nvSpPr>
        <xdr:cNvPr id="428"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97282</xdr:rowOff>
    </xdr:from>
    <xdr:to>
      <xdr:col>82</xdr:col>
      <xdr:colOff>196850</xdr:colOff>
      <xdr:row>81</xdr:row>
      <xdr:rowOff>97282</xdr:rowOff>
    </xdr:to>
    <xdr:cxnSp macro="">
      <xdr:nvCxnSpPr>
        <xdr:cNvPr id="429" name="直線コネクタ 428"/>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0"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1" name="直線コネクタ 430"/>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101854</xdr:rowOff>
    </xdr:to>
    <xdr:cxnSp macro="">
      <xdr:nvCxnSpPr>
        <xdr:cNvPr id="432" name="直線コネクタ 431"/>
        <xdr:cNvCxnSpPr/>
      </xdr:nvCxnSpPr>
      <xdr:spPr>
        <a:xfrm>
          <a:off x="15671800" y="12924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4" name="フローチャート: 判断 43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65278</xdr:rowOff>
    </xdr:to>
    <xdr:cxnSp macro="">
      <xdr:nvCxnSpPr>
        <xdr:cNvPr id="435" name="直線コネクタ 434"/>
        <xdr:cNvCxnSpPr/>
      </xdr:nvCxnSpPr>
      <xdr:spPr>
        <a:xfrm>
          <a:off x="14782800" y="12924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6" name="フローチャート: 判断 435"/>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7" name="テキスト ボックス 436"/>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75</xdr:row>
      <xdr:rowOff>65278</xdr:rowOff>
    </xdr:to>
    <xdr:cxnSp macro="">
      <xdr:nvCxnSpPr>
        <xdr:cNvPr id="438" name="直線コネクタ 437"/>
        <xdr:cNvCxnSpPr/>
      </xdr:nvCxnSpPr>
      <xdr:spPr>
        <a:xfrm>
          <a:off x="13893800" y="1258570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9" name="フローチャート: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69850</xdr:rowOff>
    </xdr:to>
    <xdr:cxnSp macro="">
      <xdr:nvCxnSpPr>
        <xdr:cNvPr id="441" name="直線コネクタ 440"/>
        <xdr:cNvCxnSpPr/>
      </xdr:nvCxnSpPr>
      <xdr:spPr>
        <a:xfrm>
          <a:off x="13004800" y="124576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44" name="フローチャート: 判断 443"/>
        <xdr:cNvSpPr/>
      </xdr:nvSpPr>
      <xdr:spPr>
        <a:xfrm>
          <a:off x="12954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73423</xdr:rowOff>
    </xdr:from>
    <xdr:ext cx="762000" cy="259045"/>
    <xdr:sp macro="" textlink="">
      <xdr:nvSpPr>
        <xdr:cNvPr id="445" name="テキスト ボックス 444"/>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51" name="楕円 450"/>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2"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53" name="楕円 452"/>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4" name="テキスト ボックス 453"/>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55" name="楕円 454"/>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56" name="テキスト ボックス 455"/>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57" name="楕円 456"/>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58" name="テキスト ボックス 457"/>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59" name="楕円 458"/>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60" name="テキスト ボックス 459"/>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13416</xdr:rowOff>
    </xdr:from>
    <xdr:to>
      <xdr:col>29</xdr:col>
      <xdr:colOff>127000</xdr:colOff>
      <xdr:row>14</xdr:row>
      <xdr:rowOff>24046</xdr:rowOff>
    </xdr:to>
    <xdr:cxnSp macro="">
      <xdr:nvCxnSpPr>
        <xdr:cNvPr id="48" name="直線コネクタ 47"/>
        <xdr:cNvCxnSpPr/>
      </xdr:nvCxnSpPr>
      <xdr:spPr bwMode="auto">
        <a:xfrm flipV="1">
          <a:off x="5003800" y="2461341"/>
          <a:ext cx="647700" cy="1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24046</xdr:rowOff>
    </xdr:from>
    <xdr:to>
      <xdr:col>26</xdr:col>
      <xdr:colOff>50800</xdr:colOff>
      <xdr:row>14</xdr:row>
      <xdr:rowOff>35545</xdr:rowOff>
    </xdr:to>
    <xdr:cxnSp macro="">
      <xdr:nvCxnSpPr>
        <xdr:cNvPr id="51" name="直線コネクタ 50"/>
        <xdr:cNvCxnSpPr/>
      </xdr:nvCxnSpPr>
      <xdr:spPr bwMode="auto">
        <a:xfrm flipV="1">
          <a:off x="4305300" y="2471971"/>
          <a:ext cx="6985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35545</xdr:rowOff>
    </xdr:from>
    <xdr:to>
      <xdr:col>22</xdr:col>
      <xdr:colOff>114300</xdr:colOff>
      <xdr:row>19</xdr:row>
      <xdr:rowOff>98798</xdr:rowOff>
    </xdr:to>
    <xdr:cxnSp macro="">
      <xdr:nvCxnSpPr>
        <xdr:cNvPr id="54" name="直線コネクタ 53"/>
        <xdr:cNvCxnSpPr/>
      </xdr:nvCxnSpPr>
      <xdr:spPr bwMode="auto">
        <a:xfrm flipV="1">
          <a:off x="3606800" y="2483470"/>
          <a:ext cx="6985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98798</xdr:rowOff>
    </xdr:from>
    <xdr:to>
      <xdr:col>18</xdr:col>
      <xdr:colOff>177800</xdr:colOff>
      <xdr:row>19</xdr:row>
      <xdr:rowOff>100330</xdr:rowOff>
    </xdr:to>
    <xdr:cxnSp macro="">
      <xdr:nvCxnSpPr>
        <xdr:cNvPr id="57" name="直線コネクタ 56"/>
        <xdr:cNvCxnSpPr/>
      </xdr:nvCxnSpPr>
      <xdr:spPr bwMode="auto">
        <a:xfrm flipV="1">
          <a:off x="2908300" y="3403973"/>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154540</xdr:rowOff>
    </xdr:from>
    <xdr:ext cx="762000" cy="259045"/>
    <xdr:sp macro="" textlink="">
      <xdr:nvSpPr>
        <xdr:cNvPr id="59" name="テキスト ボックス 58"/>
        <xdr:cNvSpPr txBox="1"/>
      </xdr:nvSpPr>
      <xdr:spPr>
        <a:xfrm>
          <a:off x="32258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146654</xdr:rowOff>
    </xdr:from>
    <xdr:ext cx="762000" cy="259045"/>
    <xdr:sp macro="" textlink="">
      <xdr:nvSpPr>
        <xdr:cNvPr id="61" name="テキスト ボックス 60"/>
        <xdr:cNvSpPr txBox="1"/>
      </xdr:nvSpPr>
      <xdr:spPr>
        <a:xfrm>
          <a:off x="2527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134066</xdr:rowOff>
    </xdr:from>
    <xdr:to>
      <xdr:col>29</xdr:col>
      <xdr:colOff>177800</xdr:colOff>
      <xdr:row>14</xdr:row>
      <xdr:rowOff>64216</xdr:rowOff>
    </xdr:to>
    <xdr:sp macro="" textlink="">
      <xdr:nvSpPr>
        <xdr:cNvPr id="67" name="楕円 66"/>
        <xdr:cNvSpPr/>
      </xdr:nvSpPr>
      <xdr:spPr bwMode="auto">
        <a:xfrm>
          <a:off x="5600700" y="241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150593</xdr:rowOff>
    </xdr:from>
    <xdr:ext cx="762000" cy="259045"/>
    <xdr:sp macro="" textlink="">
      <xdr:nvSpPr>
        <xdr:cNvPr id="68" name="人口1人当たり決算額の推移該当値テキスト130"/>
        <xdr:cNvSpPr txBox="1"/>
      </xdr:nvSpPr>
      <xdr:spPr>
        <a:xfrm>
          <a:off x="5740400" y="225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144696</xdr:rowOff>
    </xdr:from>
    <xdr:to>
      <xdr:col>26</xdr:col>
      <xdr:colOff>101600</xdr:colOff>
      <xdr:row>14</xdr:row>
      <xdr:rowOff>74846</xdr:rowOff>
    </xdr:to>
    <xdr:sp macro="" textlink="">
      <xdr:nvSpPr>
        <xdr:cNvPr id="69" name="楕円 68"/>
        <xdr:cNvSpPr/>
      </xdr:nvSpPr>
      <xdr:spPr bwMode="auto">
        <a:xfrm>
          <a:off x="4953000" y="242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85023</xdr:rowOff>
    </xdr:from>
    <xdr:ext cx="736600" cy="259045"/>
    <xdr:sp macro="" textlink="">
      <xdr:nvSpPr>
        <xdr:cNvPr id="70" name="テキスト ボックス 69"/>
        <xdr:cNvSpPr txBox="1"/>
      </xdr:nvSpPr>
      <xdr:spPr>
        <a:xfrm>
          <a:off x="4622800" y="2190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156195</xdr:rowOff>
    </xdr:from>
    <xdr:to>
      <xdr:col>22</xdr:col>
      <xdr:colOff>165100</xdr:colOff>
      <xdr:row>14</xdr:row>
      <xdr:rowOff>86345</xdr:rowOff>
    </xdr:to>
    <xdr:sp macro="" textlink="">
      <xdr:nvSpPr>
        <xdr:cNvPr id="71" name="楕円 70"/>
        <xdr:cNvSpPr/>
      </xdr:nvSpPr>
      <xdr:spPr bwMode="auto">
        <a:xfrm>
          <a:off x="42545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96522</xdr:rowOff>
    </xdr:from>
    <xdr:ext cx="762000" cy="259045"/>
    <xdr:sp macro="" textlink="">
      <xdr:nvSpPr>
        <xdr:cNvPr id="72" name="テキスト ボックス 71"/>
        <xdr:cNvSpPr txBox="1"/>
      </xdr:nvSpPr>
      <xdr:spPr>
        <a:xfrm>
          <a:off x="3924300" y="220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47998</xdr:rowOff>
    </xdr:from>
    <xdr:to>
      <xdr:col>19</xdr:col>
      <xdr:colOff>38100</xdr:colOff>
      <xdr:row>19</xdr:row>
      <xdr:rowOff>149598</xdr:rowOff>
    </xdr:to>
    <xdr:sp macro="" textlink="">
      <xdr:nvSpPr>
        <xdr:cNvPr id="73" name="楕円 72"/>
        <xdr:cNvSpPr/>
      </xdr:nvSpPr>
      <xdr:spPr bwMode="auto">
        <a:xfrm>
          <a:off x="35560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134375</xdr:rowOff>
    </xdr:from>
    <xdr:ext cx="762000" cy="259045"/>
    <xdr:sp macro="" textlink="">
      <xdr:nvSpPr>
        <xdr:cNvPr id="74" name="テキスト ボックス 73"/>
        <xdr:cNvSpPr txBox="1"/>
      </xdr:nvSpPr>
      <xdr:spPr>
        <a:xfrm>
          <a:off x="3225800" y="34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49530</xdr:rowOff>
    </xdr:from>
    <xdr:to>
      <xdr:col>15</xdr:col>
      <xdr:colOff>101600</xdr:colOff>
      <xdr:row>19</xdr:row>
      <xdr:rowOff>151130</xdr:rowOff>
    </xdr:to>
    <xdr:sp macro="" textlink="">
      <xdr:nvSpPr>
        <xdr:cNvPr id="75" name="楕円 74"/>
        <xdr:cNvSpPr/>
      </xdr:nvSpPr>
      <xdr:spPr bwMode="auto">
        <a:xfrm>
          <a:off x="28575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135907</xdr:rowOff>
    </xdr:from>
    <xdr:ext cx="762000" cy="259045"/>
    <xdr:sp macro="" textlink="">
      <xdr:nvSpPr>
        <xdr:cNvPr id="76" name="テキスト ボックス 75"/>
        <xdr:cNvSpPr txBox="1"/>
      </xdr:nvSpPr>
      <xdr:spPr>
        <a:xfrm>
          <a:off x="2527300" y="34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196037</xdr:rowOff>
    </xdr:from>
    <xdr:to>
      <xdr:col>29</xdr:col>
      <xdr:colOff>127000</xdr:colOff>
      <xdr:row>35</xdr:row>
      <xdr:rowOff>302702</xdr:rowOff>
    </xdr:to>
    <xdr:cxnSp macro="">
      <xdr:nvCxnSpPr>
        <xdr:cNvPr id="108" name="直線コネクタ 107"/>
        <xdr:cNvCxnSpPr/>
      </xdr:nvCxnSpPr>
      <xdr:spPr bwMode="auto">
        <a:xfrm>
          <a:off x="5003800" y="6806387"/>
          <a:ext cx="647700" cy="10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196037</xdr:rowOff>
    </xdr:from>
    <xdr:to>
      <xdr:col>26</xdr:col>
      <xdr:colOff>50800</xdr:colOff>
      <xdr:row>35</xdr:row>
      <xdr:rowOff>245141</xdr:rowOff>
    </xdr:to>
    <xdr:cxnSp macro="">
      <xdr:nvCxnSpPr>
        <xdr:cNvPr id="111" name="直線コネクタ 110"/>
        <xdr:cNvCxnSpPr/>
      </xdr:nvCxnSpPr>
      <xdr:spPr bwMode="auto">
        <a:xfrm flipV="1">
          <a:off x="4305300" y="6806387"/>
          <a:ext cx="6985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216702</xdr:rowOff>
    </xdr:from>
    <xdr:to>
      <xdr:col>22</xdr:col>
      <xdr:colOff>114300</xdr:colOff>
      <xdr:row>35</xdr:row>
      <xdr:rowOff>245141</xdr:rowOff>
    </xdr:to>
    <xdr:cxnSp macro="">
      <xdr:nvCxnSpPr>
        <xdr:cNvPr id="114" name="直線コネクタ 113"/>
        <xdr:cNvCxnSpPr/>
      </xdr:nvCxnSpPr>
      <xdr:spPr bwMode="auto">
        <a:xfrm>
          <a:off x="3606800" y="6827052"/>
          <a:ext cx="6985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102037</xdr:rowOff>
    </xdr:from>
    <xdr:to>
      <xdr:col>18</xdr:col>
      <xdr:colOff>177800</xdr:colOff>
      <xdr:row>35</xdr:row>
      <xdr:rowOff>216702</xdr:rowOff>
    </xdr:to>
    <xdr:cxnSp macro="">
      <xdr:nvCxnSpPr>
        <xdr:cNvPr id="117" name="直線コネクタ 116"/>
        <xdr:cNvCxnSpPr/>
      </xdr:nvCxnSpPr>
      <xdr:spPr bwMode="auto">
        <a:xfrm>
          <a:off x="2908300" y="6712387"/>
          <a:ext cx="6985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251902</xdr:rowOff>
    </xdr:from>
    <xdr:to>
      <xdr:col>29</xdr:col>
      <xdr:colOff>177800</xdr:colOff>
      <xdr:row>36</xdr:row>
      <xdr:rowOff>10602</xdr:rowOff>
    </xdr:to>
    <xdr:sp macro="" textlink="">
      <xdr:nvSpPr>
        <xdr:cNvPr id="127" name="楕円 126"/>
        <xdr:cNvSpPr/>
      </xdr:nvSpPr>
      <xdr:spPr bwMode="auto">
        <a:xfrm>
          <a:off x="56007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223979</xdr:rowOff>
    </xdr:from>
    <xdr:ext cx="762000" cy="259045"/>
    <xdr:sp macro="" textlink="">
      <xdr:nvSpPr>
        <xdr:cNvPr id="128" name="人口1人当たり決算額の推移該当値テキスト445"/>
        <xdr:cNvSpPr txBox="1"/>
      </xdr:nvSpPr>
      <xdr:spPr>
        <a:xfrm>
          <a:off x="5740400" y="683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145237</xdr:rowOff>
    </xdr:from>
    <xdr:to>
      <xdr:col>26</xdr:col>
      <xdr:colOff>101600</xdr:colOff>
      <xdr:row>35</xdr:row>
      <xdr:rowOff>246837</xdr:rowOff>
    </xdr:to>
    <xdr:sp macro="" textlink="">
      <xdr:nvSpPr>
        <xdr:cNvPr id="129" name="楕円 128"/>
        <xdr:cNvSpPr/>
      </xdr:nvSpPr>
      <xdr:spPr bwMode="auto">
        <a:xfrm>
          <a:off x="49530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231614</xdr:rowOff>
    </xdr:from>
    <xdr:ext cx="736600" cy="259045"/>
    <xdr:sp macro="" textlink="">
      <xdr:nvSpPr>
        <xdr:cNvPr id="130" name="テキスト ボックス 129"/>
        <xdr:cNvSpPr txBox="1"/>
      </xdr:nvSpPr>
      <xdr:spPr>
        <a:xfrm>
          <a:off x="4622800" y="684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194341</xdr:rowOff>
    </xdr:from>
    <xdr:to>
      <xdr:col>22</xdr:col>
      <xdr:colOff>165100</xdr:colOff>
      <xdr:row>35</xdr:row>
      <xdr:rowOff>295941</xdr:rowOff>
    </xdr:to>
    <xdr:sp macro="" textlink="">
      <xdr:nvSpPr>
        <xdr:cNvPr id="131" name="楕円 130"/>
        <xdr:cNvSpPr/>
      </xdr:nvSpPr>
      <xdr:spPr bwMode="auto">
        <a:xfrm>
          <a:off x="42545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280718</xdr:rowOff>
    </xdr:from>
    <xdr:ext cx="762000" cy="259045"/>
    <xdr:sp macro="" textlink="">
      <xdr:nvSpPr>
        <xdr:cNvPr id="132" name="テキスト ボックス 131"/>
        <xdr:cNvSpPr txBox="1"/>
      </xdr:nvSpPr>
      <xdr:spPr>
        <a:xfrm>
          <a:off x="3924300" y="68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165902</xdr:rowOff>
    </xdr:from>
    <xdr:to>
      <xdr:col>19</xdr:col>
      <xdr:colOff>38100</xdr:colOff>
      <xdr:row>35</xdr:row>
      <xdr:rowOff>267502</xdr:rowOff>
    </xdr:to>
    <xdr:sp macro="" textlink="">
      <xdr:nvSpPr>
        <xdr:cNvPr id="133" name="楕円 132"/>
        <xdr:cNvSpPr/>
      </xdr:nvSpPr>
      <xdr:spPr bwMode="auto">
        <a:xfrm>
          <a:off x="35560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252279</xdr:rowOff>
    </xdr:from>
    <xdr:ext cx="762000" cy="259045"/>
    <xdr:sp macro="" textlink="">
      <xdr:nvSpPr>
        <xdr:cNvPr id="134" name="テキスト ボックス 133"/>
        <xdr:cNvSpPr txBox="1"/>
      </xdr:nvSpPr>
      <xdr:spPr>
        <a:xfrm>
          <a:off x="3225800" y="68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51237</xdr:rowOff>
    </xdr:from>
    <xdr:to>
      <xdr:col>15</xdr:col>
      <xdr:colOff>101600</xdr:colOff>
      <xdr:row>35</xdr:row>
      <xdr:rowOff>152837</xdr:rowOff>
    </xdr:to>
    <xdr:sp macro="" textlink="">
      <xdr:nvSpPr>
        <xdr:cNvPr id="135" name="楕円 134"/>
        <xdr:cNvSpPr/>
      </xdr:nvSpPr>
      <xdr:spPr bwMode="auto">
        <a:xfrm>
          <a:off x="28575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137614</xdr:rowOff>
    </xdr:from>
    <xdr:ext cx="762000" cy="259045"/>
    <xdr:sp macro="" textlink="">
      <xdr:nvSpPr>
        <xdr:cNvPr id="136" name="テキスト ボックス 135"/>
        <xdr:cNvSpPr txBox="1"/>
      </xdr:nvSpPr>
      <xdr:spPr>
        <a:xfrm>
          <a:off x="2527300" y="6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57953</xdr:rowOff>
    </xdr:from>
    <xdr:to>
      <xdr:col>24</xdr:col>
      <xdr:colOff>63500</xdr:colOff>
      <xdr:row>32</xdr:row>
      <xdr:rowOff>66251</xdr:rowOff>
    </xdr:to>
    <xdr:cxnSp macro="">
      <xdr:nvCxnSpPr>
        <xdr:cNvPr id="59" name="直線コネクタ 58"/>
        <xdr:cNvCxnSpPr/>
      </xdr:nvCxnSpPr>
      <xdr:spPr>
        <a:xfrm flipV="1">
          <a:off x="3797300" y="5544353"/>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63508</xdr:rowOff>
    </xdr:from>
    <xdr:to>
      <xdr:col>19</xdr:col>
      <xdr:colOff>177800</xdr:colOff>
      <xdr:row>32</xdr:row>
      <xdr:rowOff>66251</xdr:rowOff>
    </xdr:to>
    <xdr:cxnSp macro="">
      <xdr:nvCxnSpPr>
        <xdr:cNvPr id="62" name="直線コネクタ 61"/>
        <xdr:cNvCxnSpPr/>
      </xdr:nvCxnSpPr>
      <xdr:spPr>
        <a:xfrm>
          <a:off x="2908300" y="55499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63508</xdr:rowOff>
    </xdr:from>
    <xdr:to>
      <xdr:col>15</xdr:col>
      <xdr:colOff>50800</xdr:colOff>
      <xdr:row>38</xdr:row>
      <xdr:rowOff>47277</xdr:rowOff>
    </xdr:to>
    <xdr:cxnSp macro="">
      <xdr:nvCxnSpPr>
        <xdr:cNvPr id="65" name="直線コネクタ 64"/>
        <xdr:cNvCxnSpPr/>
      </xdr:nvCxnSpPr>
      <xdr:spPr>
        <a:xfrm flipV="1">
          <a:off x="2019300" y="5549908"/>
          <a:ext cx="8890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47277</xdr:rowOff>
    </xdr:from>
    <xdr:to>
      <xdr:col>10</xdr:col>
      <xdr:colOff>114300</xdr:colOff>
      <xdr:row>38</xdr:row>
      <xdr:rowOff>59279</xdr:rowOff>
    </xdr:to>
    <xdr:cxnSp macro="">
      <xdr:nvCxnSpPr>
        <xdr:cNvPr id="68" name="直線コネクタ 67"/>
        <xdr:cNvCxnSpPr/>
      </xdr:nvCxnSpPr>
      <xdr:spPr>
        <a:xfrm flipV="1">
          <a:off x="1130300" y="656237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7153</xdr:rowOff>
    </xdr:from>
    <xdr:to>
      <xdr:col>24</xdr:col>
      <xdr:colOff>114300</xdr:colOff>
      <xdr:row>32</xdr:row>
      <xdr:rowOff>108753</xdr:rowOff>
    </xdr:to>
    <xdr:sp macro="" textlink="">
      <xdr:nvSpPr>
        <xdr:cNvPr id="78" name="楕円 77"/>
        <xdr:cNvSpPr/>
      </xdr:nvSpPr>
      <xdr:spPr>
        <a:xfrm>
          <a:off x="4584700" y="54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30030</xdr:rowOff>
    </xdr:from>
    <xdr:ext cx="599010" cy="259045"/>
    <xdr:sp macro="" textlink="">
      <xdr:nvSpPr>
        <xdr:cNvPr id="79" name="人件費該当値テキスト"/>
        <xdr:cNvSpPr txBox="1"/>
      </xdr:nvSpPr>
      <xdr:spPr>
        <a:xfrm>
          <a:off x="4686300" y="534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15451</xdr:rowOff>
    </xdr:from>
    <xdr:to>
      <xdr:col>20</xdr:col>
      <xdr:colOff>38100</xdr:colOff>
      <xdr:row>32</xdr:row>
      <xdr:rowOff>117051</xdr:rowOff>
    </xdr:to>
    <xdr:sp macro="" textlink="">
      <xdr:nvSpPr>
        <xdr:cNvPr id="80" name="楕円 79"/>
        <xdr:cNvSpPr/>
      </xdr:nvSpPr>
      <xdr:spPr>
        <a:xfrm>
          <a:off x="3746500" y="5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133578</xdr:rowOff>
    </xdr:from>
    <xdr:ext cx="599010" cy="259045"/>
    <xdr:sp macro="" textlink="">
      <xdr:nvSpPr>
        <xdr:cNvPr id="81" name="テキスト ボックス 80"/>
        <xdr:cNvSpPr txBox="1"/>
      </xdr:nvSpPr>
      <xdr:spPr>
        <a:xfrm>
          <a:off x="3497795" y="527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12708</xdr:rowOff>
    </xdr:from>
    <xdr:to>
      <xdr:col>15</xdr:col>
      <xdr:colOff>101600</xdr:colOff>
      <xdr:row>32</xdr:row>
      <xdr:rowOff>114308</xdr:rowOff>
    </xdr:to>
    <xdr:sp macro="" textlink="">
      <xdr:nvSpPr>
        <xdr:cNvPr id="82" name="楕円 81"/>
        <xdr:cNvSpPr/>
      </xdr:nvSpPr>
      <xdr:spPr>
        <a:xfrm>
          <a:off x="28575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130835</xdr:rowOff>
    </xdr:from>
    <xdr:ext cx="599010" cy="259045"/>
    <xdr:sp macro="" textlink="">
      <xdr:nvSpPr>
        <xdr:cNvPr id="83" name="テキスト ボックス 82"/>
        <xdr:cNvSpPr txBox="1"/>
      </xdr:nvSpPr>
      <xdr:spPr>
        <a:xfrm>
          <a:off x="2608795" y="5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167927</xdr:rowOff>
    </xdr:from>
    <xdr:to>
      <xdr:col>10</xdr:col>
      <xdr:colOff>165100</xdr:colOff>
      <xdr:row>38</xdr:row>
      <xdr:rowOff>98077</xdr:rowOff>
    </xdr:to>
    <xdr:sp macro="" textlink="">
      <xdr:nvSpPr>
        <xdr:cNvPr id="84" name="楕円 83"/>
        <xdr:cNvSpPr/>
      </xdr:nvSpPr>
      <xdr:spPr>
        <a:xfrm>
          <a:off x="1968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114604</xdr:rowOff>
    </xdr:from>
    <xdr:ext cx="534377" cy="259045"/>
    <xdr:sp macro="" textlink="">
      <xdr:nvSpPr>
        <xdr:cNvPr id="85" name="テキスト ボックス 84"/>
        <xdr:cNvSpPr txBox="1"/>
      </xdr:nvSpPr>
      <xdr:spPr>
        <a:xfrm>
          <a:off x="1752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8479</xdr:rowOff>
    </xdr:from>
    <xdr:to>
      <xdr:col>6</xdr:col>
      <xdr:colOff>38100</xdr:colOff>
      <xdr:row>38</xdr:row>
      <xdr:rowOff>110079</xdr:rowOff>
    </xdr:to>
    <xdr:sp macro="" textlink="">
      <xdr:nvSpPr>
        <xdr:cNvPr id="86" name="楕円 85"/>
        <xdr:cNvSpPr/>
      </xdr:nvSpPr>
      <xdr:spPr>
        <a:xfrm>
          <a:off x="1079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126606</xdr:rowOff>
    </xdr:from>
    <xdr:ext cx="534377" cy="259045"/>
    <xdr:sp macro="" textlink="">
      <xdr:nvSpPr>
        <xdr:cNvPr id="87" name="テキスト ボックス 86"/>
        <xdr:cNvSpPr txBox="1"/>
      </xdr:nvSpPr>
      <xdr:spPr>
        <a:xfrm>
          <a:off x="863111" y="62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85827</xdr:rowOff>
    </xdr:from>
    <xdr:to>
      <xdr:col>24</xdr:col>
      <xdr:colOff>63500</xdr:colOff>
      <xdr:row>57</xdr:row>
      <xdr:rowOff>134824</xdr:rowOff>
    </xdr:to>
    <xdr:cxnSp macro="">
      <xdr:nvCxnSpPr>
        <xdr:cNvPr id="117" name="直線コネクタ 116"/>
        <xdr:cNvCxnSpPr/>
      </xdr:nvCxnSpPr>
      <xdr:spPr>
        <a:xfrm flipV="1">
          <a:off x="3797300" y="9858477"/>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18" name="物件費平均値テキスト"/>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134824</xdr:rowOff>
    </xdr:from>
    <xdr:to>
      <xdr:col>19</xdr:col>
      <xdr:colOff>177800</xdr:colOff>
      <xdr:row>58</xdr:row>
      <xdr:rowOff>67843</xdr:rowOff>
    </xdr:to>
    <xdr:cxnSp macro="">
      <xdr:nvCxnSpPr>
        <xdr:cNvPr id="120" name="直線コネクタ 119"/>
        <xdr:cNvCxnSpPr/>
      </xdr:nvCxnSpPr>
      <xdr:spPr>
        <a:xfrm flipV="1">
          <a:off x="2908300" y="9907474"/>
          <a:ext cx="8890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21209</xdr:rowOff>
    </xdr:from>
    <xdr:to>
      <xdr:col>15</xdr:col>
      <xdr:colOff>50800</xdr:colOff>
      <xdr:row>58</xdr:row>
      <xdr:rowOff>67843</xdr:rowOff>
    </xdr:to>
    <xdr:cxnSp macro="">
      <xdr:nvCxnSpPr>
        <xdr:cNvPr id="123" name="直線コネクタ 122"/>
        <xdr:cNvCxnSpPr/>
      </xdr:nvCxnSpPr>
      <xdr:spPr>
        <a:xfrm>
          <a:off x="2019300" y="996530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5" name="テキスト ボックス 124"/>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140233</xdr:rowOff>
    </xdr:from>
    <xdr:to>
      <xdr:col>10</xdr:col>
      <xdr:colOff>114300</xdr:colOff>
      <xdr:row>58</xdr:row>
      <xdr:rowOff>21209</xdr:rowOff>
    </xdr:to>
    <xdr:cxnSp macro="">
      <xdr:nvCxnSpPr>
        <xdr:cNvPr id="126" name="直線コネクタ 125"/>
        <xdr:cNvCxnSpPr/>
      </xdr:nvCxnSpPr>
      <xdr:spPr>
        <a:xfrm>
          <a:off x="1130300" y="9912883"/>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0" name="テキスト ボックス 129"/>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35027</xdr:rowOff>
    </xdr:from>
    <xdr:to>
      <xdr:col>24</xdr:col>
      <xdr:colOff>114300</xdr:colOff>
      <xdr:row>57</xdr:row>
      <xdr:rowOff>136627</xdr:rowOff>
    </xdr:to>
    <xdr:sp macro="" textlink="">
      <xdr:nvSpPr>
        <xdr:cNvPr id="136" name="楕円 135"/>
        <xdr:cNvSpPr/>
      </xdr:nvSpPr>
      <xdr:spPr>
        <a:xfrm>
          <a:off x="4584700" y="98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13454</xdr:rowOff>
    </xdr:from>
    <xdr:ext cx="534377" cy="259045"/>
    <xdr:sp macro="" textlink="">
      <xdr:nvSpPr>
        <xdr:cNvPr id="137" name="物件費該当値テキスト"/>
        <xdr:cNvSpPr txBox="1"/>
      </xdr:nvSpPr>
      <xdr:spPr>
        <a:xfrm>
          <a:off x="4686300" y="97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84024</xdr:rowOff>
    </xdr:from>
    <xdr:to>
      <xdr:col>20</xdr:col>
      <xdr:colOff>38100</xdr:colOff>
      <xdr:row>58</xdr:row>
      <xdr:rowOff>14174</xdr:rowOff>
    </xdr:to>
    <xdr:sp macro="" textlink="">
      <xdr:nvSpPr>
        <xdr:cNvPr id="138" name="楕円 137"/>
        <xdr:cNvSpPr/>
      </xdr:nvSpPr>
      <xdr:spPr>
        <a:xfrm>
          <a:off x="37465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5301</xdr:rowOff>
    </xdr:from>
    <xdr:ext cx="534377" cy="259045"/>
    <xdr:sp macro="" textlink="">
      <xdr:nvSpPr>
        <xdr:cNvPr id="139" name="テキスト ボックス 138"/>
        <xdr:cNvSpPr txBox="1"/>
      </xdr:nvSpPr>
      <xdr:spPr>
        <a:xfrm>
          <a:off x="3530111" y="99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17043</xdr:rowOff>
    </xdr:from>
    <xdr:to>
      <xdr:col>15</xdr:col>
      <xdr:colOff>101600</xdr:colOff>
      <xdr:row>58</xdr:row>
      <xdr:rowOff>118643</xdr:rowOff>
    </xdr:to>
    <xdr:sp macro="" textlink="">
      <xdr:nvSpPr>
        <xdr:cNvPr id="140" name="楕円 139"/>
        <xdr:cNvSpPr/>
      </xdr:nvSpPr>
      <xdr:spPr>
        <a:xfrm>
          <a:off x="2857500" y="99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109770</xdr:rowOff>
    </xdr:from>
    <xdr:ext cx="534377" cy="259045"/>
    <xdr:sp macro="" textlink="">
      <xdr:nvSpPr>
        <xdr:cNvPr id="141" name="テキスト ボックス 140"/>
        <xdr:cNvSpPr txBox="1"/>
      </xdr:nvSpPr>
      <xdr:spPr>
        <a:xfrm>
          <a:off x="2641111" y="100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141859</xdr:rowOff>
    </xdr:from>
    <xdr:to>
      <xdr:col>10</xdr:col>
      <xdr:colOff>165100</xdr:colOff>
      <xdr:row>58</xdr:row>
      <xdr:rowOff>72009</xdr:rowOff>
    </xdr:to>
    <xdr:sp macro="" textlink="">
      <xdr:nvSpPr>
        <xdr:cNvPr id="142" name="楕円 141"/>
        <xdr:cNvSpPr/>
      </xdr:nvSpPr>
      <xdr:spPr>
        <a:xfrm>
          <a:off x="1968500" y="99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63136</xdr:rowOff>
    </xdr:from>
    <xdr:ext cx="534377" cy="259045"/>
    <xdr:sp macro="" textlink="">
      <xdr:nvSpPr>
        <xdr:cNvPr id="143" name="テキスト ボックス 142"/>
        <xdr:cNvSpPr txBox="1"/>
      </xdr:nvSpPr>
      <xdr:spPr>
        <a:xfrm>
          <a:off x="1752111" y="100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89433</xdr:rowOff>
    </xdr:from>
    <xdr:to>
      <xdr:col>6</xdr:col>
      <xdr:colOff>38100</xdr:colOff>
      <xdr:row>58</xdr:row>
      <xdr:rowOff>19583</xdr:rowOff>
    </xdr:to>
    <xdr:sp macro="" textlink="">
      <xdr:nvSpPr>
        <xdr:cNvPr id="144" name="楕円 143"/>
        <xdr:cNvSpPr/>
      </xdr:nvSpPr>
      <xdr:spPr>
        <a:xfrm>
          <a:off x="1079500" y="98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10710</xdr:rowOff>
    </xdr:from>
    <xdr:ext cx="534377" cy="259045"/>
    <xdr:sp macro="" textlink="">
      <xdr:nvSpPr>
        <xdr:cNvPr id="145" name="テキスト ボックス 144"/>
        <xdr:cNvSpPr txBox="1"/>
      </xdr:nvSpPr>
      <xdr:spPr>
        <a:xfrm>
          <a:off x="863111" y="99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6731</xdr:rowOff>
    </xdr:from>
    <xdr:to>
      <xdr:col>24</xdr:col>
      <xdr:colOff>63500</xdr:colOff>
      <xdr:row>76</xdr:row>
      <xdr:rowOff>67438</xdr:rowOff>
    </xdr:to>
    <xdr:cxnSp macro="">
      <xdr:nvCxnSpPr>
        <xdr:cNvPr id="175" name="直線コネクタ 174"/>
        <xdr:cNvCxnSpPr/>
      </xdr:nvCxnSpPr>
      <xdr:spPr>
        <a:xfrm>
          <a:off x="3797300" y="13036931"/>
          <a:ext cx="8382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6" name="維持補修費平均値テキスト"/>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6731</xdr:rowOff>
    </xdr:from>
    <xdr:to>
      <xdr:col>19</xdr:col>
      <xdr:colOff>177800</xdr:colOff>
      <xdr:row>76</xdr:row>
      <xdr:rowOff>135637</xdr:rowOff>
    </xdr:to>
    <xdr:cxnSp macro="">
      <xdr:nvCxnSpPr>
        <xdr:cNvPr id="178" name="直線コネクタ 177"/>
        <xdr:cNvCxnSpPr/>
      </xdr:nvCxnSpPr>
      <xdr:spPr>
        <a:xfrm flipV="1">
          <a:off x="2908300" y="13036931"/>
          <a:ext cx="889000" cy="1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82059</xdr:rowOff>
    </xdr:from>
    <xdr:ext cx="469744" cy="259045"/>
    <xdr:sp macro="" textlink="">
      <xdr:nvSpPr>
        <xdr:cNvPr id="180" name="テキスト ボックス 179"/>
        <xdr:cNvSpPr txBox="1"/>
      </xdr:nvSpPr>
      <xdr:spPr>
        <a:xfrm>
          <a:off x="3562428" y="131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135637</xdr:rowOff>
    </xdr:from>
    <xdr:to>
      <xdr:col>15</xdr:col>
      <xdr:colOff>50800</xdr:colOff>
      <xdr:row>77</xdr:row>
      <xdr:rowOff>11812</xdr:rowOff>
    </xdr:to>
    <xdr:cxnSp macro="">
      <xdr:nvCxnSpPr>
        <xdr:cNvPr id="181" name="直線コネクタ 180"/>
        <xdr:cNvCxnSpPr/>
      </xdr:nvCxnSpPr>
      <xdr:spPr>
        <a:xfrm flipV="1">
          <a:off x="2019300" y="1316583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167132</xdr:rowOff>
    </xdr:from>
    <xdr:to>
      <xdr:col>10</xdr:col>
      <xdr:colOff>114300</xdr:colOff>
      <xdr:row>77</xdr:row>
      <xdr:rowOff>11812</xdr:rowOff>
    </xdr:to>
    <xdr:cxnSp macro="">
      <xdr:nvCxnSpPr>
        <xdr:cNvPr id="184" name="直線コネクタ 183"/>
        <xdr:cNvCxnSpPr/>
      </xdr:nvCxnSpPr>
      <xdr:spPr>
        <a:xfrm>
          <a:off x="1130300" y="13197332"/>
          <a:ext cx="8890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16638</xdr:rowOff>
    </xdr:from>
    <xdr:to>
      <xdr:col>24</xdr:col>
      <xdr:colOff>114300</xdr:colOff>
      <xdr:row>76</xdr:row>
      <xdr:rowOff>118238</xdr:rowOff>
    </xdr:to>
    <xdr:sp macro="" textlink="">
      <xdr:nvSpPr>
        <xdr:cNvPr id="194" name="楕円 193"/>
        <xdr:cNvSpPr/>
      </xdr:nvSpPr>
      <xdr:spPr>
        <a:xfrm>
          <a:off x="4584700" y="130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166515</xdr:rowOff>
    </xdr:from>
    <xdr:ext cx="469744" cy="259045"/>
    <xdr:sp macro="" textlink="">
      <xdr:nvSpPr>
        <xdr:cNvPr id="195" name="維持補修費該当値テキスト"/>
        <xdr:cNvSpPr txBox="1"/>
      </xdr:nvSpPr>
      <xdr:spPr>
        <a:xfrm>
          <a:off x="4686300" y="130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127381</xdr:rowOff>
    </xdr:from>
    <xdr:to>
      <xdr:col>20</xdr:col>
      <xdr:colOff>38100</xdr:colOff>
      <xdr:row>76</xdr:row>
      <xdr:rowOff>57531</xdr:rowOff>
    </xdr:to>
    <xdr:sp macro="" textlink="">
      <xdr:nvSpPr>
        <xdr:cNvPr id="196" name="楕円 195"/>
        <xdr:cNvSpPr/>
      </xdr:nvSpPr>
      <xdr:spPr>
        <a:xfrm>
          <a:off x="3746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74058</xdr:rowOff>
    </xdr:from>
    <xdr:ext cx="469744" cy="259045"/>
    <xdr:sp macro="" textlink="">
      <xdr:nvSpPr>
        <xdr:cNvPr id="197" name="テキスト ボックス 196"/>
        <xdr:cNvSpPr txBox="1"/>
      </xdr:nvSpPr>
      <xdr:spPr>
        <a:xfrm>
          <a:off x="3562428" y="127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84837</xdr:rowOff>
    </xdr:from>
    <xdr:to>
      <xdr:col>15</xdr:col>
      <xdr:colOff>101600</xdr:colOff>
      <xdr:row>77</xdr:row>
      <xdr:rowOff>14987</xdr:rowOff>
    </xdr:to>
    <xdr:sp macro="" textlink="">
      <xdr:nvSpPr>
        <xdr:cNvPr id="198" name="楕円 197"/>
        <xdr:cNvSpPr/>
      </xdr:nvSpPr>
      <xdr:spPr>
        <a:xfrm>
          <a:off x="2857500" y="131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6114</xdr:rowOff>
    </xdr:from>
    <xdr:ext cx="469744" cy="259045"/>
    <xdr:sp macro="" textlink="">
      <xdr:nvSpPr>
        <xdr:cNvPr id="199" name="テキスト ボックス 198"/>
        <xdr:cNvSpPr txBox="1"/>
      </xdr:nvSpPr>
      <xdr:spPr>
        <a:xfrm>
          <a:off x="2673428" y="132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132462</xdr:rowOff>
    </xdr:from>
    <xdr:to>
      <xdr:col>10</xdr:col>
      <xdr:colOff>165100</xdr:colOff>
      <xdr:row>77</xdr:row>
      <xdr:rowOff>62612</xdr:rowOff>
    </xdr:to>
    <xdr:sp macro="" textlink="">
      <xdr:nvSpPr>
        <xdr:cNvPr id="200" name="楕円 199"/>
        <xdr:cNvSpPr/>
      </xdr:nvSpPr>
      <xdr:spPr>
        <a:xfrm>
          <a:off x="1968500" y="131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53739</xdr:rowOff>
    </xdr:from>
    <xdr:ext cx="469744" cy="259045"/>
    <xdr:sp macro="" textlink="">
      <xdr:nvSpPr>
        <xdr:cNvPr id="201" name="テキスト ボックス 200"/>
        <xdr:cNvSpPr txBox="1"/>
      </xdr:nvSpPr>
      <xdr:spPr>
        <a:xfrm>
          <a:off x="1784428" y="1325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116332</xdr:rowOff>
    </xdr:from>
    <xdr:to>
      <xdr:col>6</xdr:col>
      <xdr:colOff>38100</xdr:colOff>
      <xdr:row>77</xdr:row>
      <xdr:rowOff>46482</xdr:rowOff>
    </xdr:to>
    <xdr:sp macro="" textlink="">
      <xdr:nvSpPr>
        <xdr:cNvPr id="202" name="楕円 201"/>
        <xdr:cNvSpPr/>
      </xdr:nvSpPr>
      <xdr:spPr>
        <a:xfrm>
          <a:off x="1079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37609</xdr:rowOff>
    </xdr:from>
    <xdr:ext cx="469744" cy="259045"/>
    <xdr:sp macro="" textlink="">
      <xdr:nvSpPr>
        <xdr:cNvPr id="203" name="テキスト ボックス 202"/>
        <xdr:cNvSpPr txBox="1"/>
      </xdr:nvSpPr>
      <xdr:spPr>
        <a:xfrm>
          <a:off x="8954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42787</xdr:rowOff>
    </xdr:from>
    <xdr:to>
      <xdr:col>24</xdr:col>
      <xdr:colOff>63500</xdr:colOff>
      <xdr:row>97</xdr:row>
      <xdr:rowOff>103200</xdr:rowOff>
    </xdr:to>
    <xdr:cxnSp macro="">
      <xdr:nvCxnSpPr>
        <xdr:cNvPr id="233" name="直線コネクタ 232"/>
        <xdr:cNvCxnSpPr/>
      </xdr:nvCxnSpPr>
      <xdr:spPr>
        <a:xfrm flipV="1">
          <a:off x="3797300" y="16673437"/>
          <a:ext cx="838200" cy="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4" name="扶助費平均値テキスト"/>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103200</xdr:rowOff>
    </xdr:from>
    <xdr:to>
      <xdr:col>19</xdr:col>
      <xdr:colOff>177800</xdr:colOff>
      <xdr:row>97</xdr:row>
      <xdr:rowOff>112827</xdr:rowOff>
    </xdr:to>
    <xdr:cxnSp macro="">
      <xdr:nvCxnSpPr>
        <xdr:cNvPr id="236" name="直線コネクタ 235"/>
        <xdr:cNvCxnSpPr/>
      </xdr:nvCxnSpPr>
      <xdr:spPr>
        <a:xfrm flipV="1">
          <a:off x="2908300" y="167338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8" name="テキスト ボックス 237"/>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112827</xdr:rowOff>
    </xdr:from>
    <xdr:to>
      <xdr:col>15</xdr:col>
      <xdr:colOff>50800</xdr:colOff>
      <xdr:row>97</xdr:row>
      <xdr:rowOff>162140</xdr:rowOff>
    </xdr:to>
    <xdr:cxnSp macro="">
      <xdr:nvCxnSpPr>
        <xdr:cNvPr id="239" name="直線コネクタ 238"/>
        <xdr:cNvCxnSpPr/>
      </xdr:nvCxnSpPr>
      <xdr:spPr>
        <a:xfrm flipV="1">
          <a:off x="2019300" y="16743477"/>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1" name="テキスト ボックス 240"/>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162140</xdr:rowOff>
    </xdr:from>
    <xdr:to>
      <xdr:col>10</xdr:col>
      <xdr:colOff>114300</xdr:colOff>
      <xdr:row>98</xdr:row>
      <xdr:rowOff>52363</xdr:rowOff>
    </xdr:to>
    <xdr:cxnSp macro="">
      <xdr:nvCxnSpPr>
        <xdr:cNvPr id="242" name="直線コネクタ 241"/>
        <xdr:cNvCxnSpPr/>
      </xdr:nvCxnSpPr>
      <xdr:spPr>
        <a:xfrm flipV="1">
          <a:off x="1130300" y="1679279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4" name="テキスト ボックス 243"/>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6" name="テキスト ボックス 245"/>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163437</xdr:rowOff>
    </xdr:from>
    <xdr:to>
      <xdr:col>24</xdr:col>
      <xdr:colOff>114300</xdr:colOff>
      <xdr:row>97</xdr:row>
      <xdr:rowOff>93587</xdr:rowOff>
    </xdr:to>
    <xdr:sp macro="" textlink="">
      <xdr:nvSpPr>
        <xdr:cNvPr id="252" name="楕円 251"/>
        <xdr:cNvSpPr/>
      </xdr:nvSpPr>
      <xdr:spPr>
        <a:xfrm>
          <a:off x="4584700" y="166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141864</xdr:rowOff>
    </xdr:from>
    <xdr:ext cx="599010" cy="259045"/>
    <xdr:sp macro="" textlink="">
      <xdr:nvSpPr>
        <xdr:cNvPr id="253" name="扶助費該当値テキスト"/>
        <xdr:cNvSpPr txBox="1"/>
      </xdr:nvSpPr>
      <xdr:spPr>
        <a:xfrm>
          <a:off x="4686300" y="1660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52400</xdr:rowOff>
    </xdr:from>
    <xdr:to>
      <xdr:col>20</xdr:col>
      <xdr:colOff>38100</xdr:colOff>
      <xdr:row>97</xdr:row>
      <xdr:rowOff>154000</xdr:rowOff>
    </xdr:to>
    <xdr:sp macro="" textlink="">
      <xdr:nvSpPr>
        <xdr:cNvPr id="254" name="楕円 253"/>
        <xdr:cNvSpPr/>
      </xdr:nvSpPr>
      <xdr:spPr>
        <a:xfrm>
          <a:off x="3746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145127</xdr:rowOff>
    </xdr:from>
    <xdr:ext cx="599010" cy="259045"/>
    <xdr:sp macro="" textlink="">
      <xdr:nvSpPr>
        <xdr:cNvPr id="255" name="テキスト ボックス 254"/>
        <xdr:cNvSpPr txBox="1"/>
      </xdr:nvSpPr>
      <xdr:spPr>
        <a:xfrm>
          <a:off x="3497795" y="1677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62027</xdr:rowOff>
    </xdr:from>
    <xdr:to>
      <xdr:col>15</xdr:col>
      <xdr:colOff>101600</xdr:colOff>
      <xdr:row>97</xdr:row>
      <xdr:rowOff>163627</xdr:rowOff>
    </xdr:to>
    <xdr:sp macro="" textlink="">
      <xdr:nvSpPr>
        <xdr:cNvPr id="256" name="楕円 255"/>
        <xdr:cNvSpPr/>
      </xdr:nvSpPr>
      <xdr:spPr>
        <a:xfrm>
          <a:off x="28575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154754</xdr:rowOff>
    </xdr:from>
    <xdr:ext cx="599010" cy="259045"/>
    <xdr:sp macro="" textlink="">
      <xdr:nvSpPr>
        <xdr:cNvPr id="257" name="テキスト ボックス 256"/>
        <xdr:cNvSpPr txBox="1"/>
      </xdr:nvSpPr>
      <xdr:spPr>
        <a:xfrm>
          <a:off x="2608795" y="167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111340</xdr:rowOff>
    </xdr:from>
    <xdr:to>
      <xdr:col>10</xdr:col>
      <xdr:colOff>165100</xdr:colOff>
      <xdr:row>98</xdr:row>
      <xdr:rowOff>41490</xdr:rowOff>
    </xdr:to>
    <xdr:sp macro="" textlink="">
      <xdr:nvSpPr>
        <xdr:cNvPr id="258" name="楕円 257"/>
        <xdr:cNvSpPr/>
      </xdr:nvSpPr>
      <xdr:spPr>
        <a:xfrm>
          <a:off x="1968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32617</xdr:rowOff>
    </xdr:from>
    <xdr:ext cx="599010" cy="259045"/>
    <xdr:sp macro="" textlink="">
      <xdr:nvSpPr>
        <xdr:cNvPr id="259" name="テキスト ボックス 258"/>
        <xdr:cNvSpPr txBox="1"/>
      </xdr:nvSpPr>
      <xdr:spPr>
        <a:xfrm>
          <a:off x="1719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1563</xdr:rowOff>
    </xdr:from>
    <xdr:to>
      <xdr:col>6</xdr:col>
      <xdr:colOff>38100</xdr:colOff>
      <xdr:row>98</xdr:row>
      <xdr:rowOff>103163</xdr:rowOff>
    </xdr:to>
    <xdr:sp macro="" textlink="">
      <xdr:nvSpPr>
        <xdr:cNvPr id="260" name="楕円 259"/>
        <xdr:cNvSpPr/>
      </xdr:nvSpPr>
      <xdr:spPr>
        <a:xfrm>
          <a:off x="1079500" y="168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94290</xdr:rowOff>
    </xdr:from>
    <xdr:ext cx="599010" cy="259045"/>
    <xdr:sp macro="" textlink="">
      <xdr:nvSpPr>
        <xdr:cNvPr id="261" name="テキスト ボックス 260"/>
        <xdr:cNvSpPr txBox="1"/>
      </xdr:nvSpPr>
      <xdr:spPr>
        <a:xfrm>
          <a:off x="830795" y="168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111849</xdr:rowOff>
    </xdr:from>
    <xdr:to>
      <xdr:col>55</xdr:col>
      <xdr:colOff>0</xdr:colOff>
      <xdr:row>37</xdr:row>
      <xdr:rowOff>116992</xdr:rowOff>
    </xdr:to>
    <xdr:cxnSp macro="">
      <xdr:nvCxnSpPr>
        <xdr:cNvPr id="291" name="直線コネクタ 290"/>
        <xdr:cNvCxnSpPr/>
      </xdr:nvCxnSpPr>
      <xdr:spPr>
        <a:xfrm>
          <a:off x="9639300" y="6455499"/>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2" name="補助費等平均値テキスト"/>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90170</xdr:rowOff>
    </xdr:from>
    <xdr:to>
      <xdr:col>50</xdr:col>
      <xdr:colOff>114300</xdr:colOff>
      <xdr:row>37</xdr:row>
      <xdr:rowOff>111849</xdr:rowOff>
    </xdr:to>
    <xdr:cxnSp macro="">
      <xdr:nvCxnSpPr>
        <xdr:cNvPr id="294" name="直線コネクタ 293"/>
        <xdr:cNvCxnSpPr/>
      </xdr:nvCxnSpPr>
      <xdr:spPr>
        <a:xfrm>
          <a:off x="8750300" y="6433820"/>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6" name="テキスト ボックス 295"/>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6693</xdr:rowOff>
    </xdr:from>
    <xdr:to>
      <xdr:col>45</xdr:col>
      <xdr:colOff>177800</xdr:colOff>
      <xdr:row>37</xdr:row>
      <xdr:rowOff>90170</xdr:rowOff>
    </xdr:to>
    <xdr:cxnSp macro="">
      <xdr:nvCxnSpPr>
        <xdr:cNvPr id="297" name="直線コネクタ 296"/>
        <xdr:cNvCxnSpPr/>
      </xdr:nvCxnSpPr>
      <xdr:spPr>
        <a:xfrm>
          <a:off x="7861300" y="635034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9" name="テキスト ボックス 298"/>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6693</xdr:rowOff>
    </xdr:from>
    <xdr:to>
      <xdr:col>41</xdr:col>
      <xdr:colOff>50800</xdr:colOff>
      <xdr:row>37</xdr:row>
      <xdr:rowOff>48946</xdr:rowOff>
    </xdr:to>
    <xdr:cxnSp macro="">
      <xdr:nvCxnSpPr>
        <xdr:cNvPr id="300" name="直線コネクタ 299"/>
        <xdr:cNvCxnSpPr/>
      </xdr:nvCxnSpPr>
      <xdr:spPr>
        <a:xfrm flipV="1">
          <a:off x="6972300" y="6350343"/>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4" name="テキスト ボックス 303"/>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66192</xdr:rowOff>
    </xdr:from>
    <xdr:to>
      <xdr:col>55</xdr:col>
      <xdr:colOff>50800</xdr:colOff>
      <xdr:row>37</xdr:row>
      <xdr:rowOff>167793</xdr:rowOff>
    </xdr:to>
    <xdr:sp macro="" textlink="">
      <xdr:nvSpPr>
        <xdr:cNvPr id="310" name="楕円 309"/>
        <xdr:cNvSpPr/>
      </xdr:nvSpPr>
      <xdr:spPr>
        <a:xfrm>
          <a:off x="10426700" y="6409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44619</xdr:rowOff>
    </xdr:from>
    <xdr:ext cx="534377" cy="259045"/>
    <xdr:sp macro="" textlink="">
      <xdr:nvSpPr>
        <xdr:cNvPr id="311" name="補助費等該当値テキスト"/>
        <xdr:cNvSpPr txBox="1"/>
      </xdr:nvSpPr>
      <xdr:spPr>
        <a:xfrm>
          <a:off x="10528300" y="63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61049</xdr:rowOff>
    </xdr:from>
    <xdr:to>
      <xdr:col>50</xdr:col>
      <xdr:colOff>165100</xdr:colOff>
      <xdr:row>37</xdr:row>
      <xdr:rowOff>162649</xdr:rowOff>
    </xdr:to>
    <xdr:sp macro="" textlink="">
      <xdr:nvSpPr>
        <xdr:cNvPr id="312" name="楕円 311"/>
        <xdr:cNvSpPr/>
      </xdr:nvSpPr>
      <xdr:spPr>
        <a:xfrm>
          <a:off x="95885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153776</xdr:rowOff>
    </xdr:from>
    <xdr:ext cx="534377" cy="259045"/>
    <xdr:sp macro="" textlink="">
      <xdr:nvSpPr>
        <xdr:cNvPr id="313" name="テキスト ボックス 312"/>
        <xdr:cNvSpPr txBox="1"/>
      </xdr:nvSpPr>
      <xdr:spPr>
        <a:xfrm>
          <a:off x="9372111" y="64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39370</xdr:rowOff>
    </xdr:from>
    <xdr:to>
      <xdr:col>46</xdr:col>
      <xdr:colOff>38100</xdr:colOff>
      <xdr:row>37</xdr:row>
      <xdr:rowOff>140970</xdr:rowOff>
    </xdr:to>
    <xdr:sp macro="" textlink="">
      <xdr:nvSpPr>
        <xdr:cNvPr id="314" name="楕円 313"/>
        <xdr:cNvSpPr/>
      </xdr:nvSpPr>
      <xdr:spPr>
        <a:xfrm>
          <a:off x="8699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132097</xdr:rowOff>
    </xdr:from>
    <xdr:ext cx="534377" cy="259045"/>
    <xdr:sp macro="" textlink="">
      <xdr:nvSpPr>
        <xdr:cNvPr id="315" name="テキスト ボックス 314"/>
        <xdr:cNvSpPr txBox="1"/>
      </xdr:nvSpPr>
      <xdr:spPr>
        <a:xfrm>
          <a:off x="8483111"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127343</xdr:rowOff>
    </xdr:from>
    <xdr:to>
      <xdr:col>41</xdr:col>
      <xdr:colOff>101600</xdr:colOff>
      <xdr:row>37</xdr:row>
      <xdr:rowOff>57493</xdr:rowOff>
    </xdr:to>
    <xdr:sp macro="" textlink="">
      <xdr:nvSpPr>
        <xdr:cNvPr id="316" name="楕円 315"/>
        <xdr:cNvSpPr/>
      </xdr:nvSpPr>
      <xdr:spPr>
        <a:xfrm>
          <a:off x="7810500" y="62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48620</xdr:rowOff>
    </xdr:from>
    <xdr:ext cx="534377" cy="259045"/>
    <xdr:sp macro="" textlink="">
      <xdr:nvSpPr>
        <xdr:cNvPr id="317" name="テキスト ボックス 316"/>
        <xdr:cNvSpPr txBox="1"/>
      </xdr:nvSpPr>
      <xdr:spPr>
        <a:xfrm>
          <a:off x="7594111" y="63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169596</xdr:rowOff>
    </xdr:from>
    <xdr:to>
      <xdr:col>36</xdr:col>
      <xdr:colOff>165100</xdr:colOff>
      <xdr:row>37</xdr:row>
      <xdr:rowOff>99746</xdr:rowOff>
    </xdr:to>
    <xdr:sp macro="" textlink="">
      <xdr:nvSpPr>
        <xdr:cNvPr id="318" name="楕円 317"/>
        <xdr:cNvSpPr/>
      </xdr:nvSpPr>
      <xdr:spPr>
        <a:xfrm>
          <a:off x="6921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90873</xdr:rowOff>
    </xdr:from>
    <xdr:ext cx="534377" cy="259045"/>
    <xdr:sp macro="" textlink="">
      <xdr:nvSpPr>
        <xdr:cNvPr id="319" name="テキスト ボックス 318"/>
        <xdr:cNvSpPr txBox="1"/>
      </xdr:nvSpPr>
      <xdr:spPr>
        <a:xfrm>
          <a:off x="6705111" y="64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51346</xdr:rowOff>
    </xdr:from>
    <xdr:to>
      <xdr:col>55</xdr:col>
      <xdr:colOff>0</xdr:colOff>
      <xdr:row>55</xdr:row>
      <xdr:rowOff>79787</xdr:rowOff>
    </xdr:to>
    <xdr:cxnSp macro="">
      <xdr:nvCxnSpPr>
        <xdr:cNvPr id="349" name="直線コネクタ 348"/>
        <xdr:cNvCxnSpPr/>
      </xdr:nvCxnSpPr>
      <xdr:spPr>
        <a:xfrm flipV="1">
          <a:off x="9639300" y="9481096"/>
          <a:ext cx="8382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0" name="普通建設事業費平均値テキスト"/>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70853</xdr:rowOff>
    </xdr:from>
    <xdr:to>
      <xdr:col>50</xdr:col>
      <xdr:colOff>114300</xdr:colOff>
      <xdr:row>55</xdr:row>
      <xdr:rowOff>79787</xdr:rowOff>
    </xdr:to>
    <xdr:cxnSp macro="">
      <xdr:nvCxnSpPr>
        <xdr:cNvPr id="352" name="直線コネクタ 351"/>
        <xdr:cNvCxnSpPr/>
      </xdr:nvCxnSpPr>
      <xdr:spPr>
        <a:xfrm>
          <a:off x="8750300" y="9500603"/>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4" name="テキスト ボックス 353"/>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70853</xdr:rowOff>
    </xdr:from>
    <xdr:to>
      <xdr:col>45</xdr:col>
      <xdr:colOff>177800</xdr:colOff>
      <xdr:row>55</xdr:row>
      <xdr:rowOff>131985</xdr:rowOff>
    </xdr:to>
    <xdr:cxnSp macro="">
      <xdr:nvCxnSpPr>
        <xdr:cNvPr id="355" name="直線コネクタ 354"/>
        <xdr:cNvCxnSpPr/>
      </xdr:nvCxnSpPr>
      <xdr:spPr>
        <a:xfrm flipV="1">
          <a:off x="7861300" y="9500603"/>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7" name="テキスト ボックス 356"/>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32677</xdr:rowOff>
    </xdr:from>
    <xdr:to>
      <xdr:col>41</xdr:col>
      <xdr:colOff>50800</xdr:colOff>
      <xdr:row>55</xdr:row>
      <xdr:rowOff>131985</xdr:rowOff>
    </xdr:to>
    <xdr:cxnSp macro="">
      <xdr:nvCxnSpPr>
        <xdr:cNvPr id="358" name="直線コネクタ 357"/>
        <xdr:cNvCxnSpPr/>
      </xdr:nvCxnSpPr>
      <xdr:spPr>
        <a:xfrm>
          <a:off x="6972300" y="9462427"/>
          <a:ext cx="889000" cy="9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60" name="テキスト ボックス 359"/>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2" name="テキスト ボックス 361"/>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546</xdr:rowOff>
    </xdr:from>
    <xdr:to>
      <xdr:col>55</xdr:col>
      <xdr:colOff>50800</xdr:colOff>
      <xdr:row>55</xdr:row>
      <xdr:rowOff>102146</xdr:rowOff>
    </xdr:to>
    <xdr:sp macro="" textlink="">
      <xdr:nvSpPr>
        <xdr:cNvPr id="368" name="楕円 367"/>
        <xdr:cNvSpPr/>
      </xdr:nvSpPr>
      <xdr:spPr>
        <a:xfrm>
          <a:off x="10426700" y="94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150423</xdr:rowOff>
    </xdr:from>
    <xdr:ext cx="534377" cy="259045"/>
    <xdr:sp macro="" textlink="">
      <xdr:nvSpPr>
        <xdr:cNvPr id="369" name="普通建設事業費該当値テキスト"/>
        <xdr:cNvSpPr txBox="1"/>
      </xdr:nvSpPr>
      <xdr:spPr>
        <a:xfrm>
          <a:off x="10528300" y="94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28987</xdr:rowOff>
    </xdr:from>
    <xdr:to>
      <xdr:col>50</xdr:col>
      <xdr:colOff>165100</xdr:colOff>
      <xdr:row>55</xdr:row>
      <xdr:rowOff>130587</xdr:rowOff>
    </xdr:to>
    <xdr:sp macro="" textlink="">
      <xdr:nvSpPr>
        <xdr:cNvPr id="370" name="楕円 369"/>
        <xdr:cNvSpPr/>
      </xdr:nvSpPr>
      <xdr:spPr>
        <a:xfrm>
          <a:off x="9588500" y="94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121714</xdr:rowOff>
    </xdr:from>
    <xdr:ext cx="534377" cy="259045"/>
    <xdr:sp macro="" textlink="">
      <xdr:nvSpPr>
        <xdr:cNvPr id="371" name="テキスト ボックス 370"/>
        <xdr:cNvSpPr txBox="1"/>
      </xdr:nvSpPr>
      <xdr:spPr>
        <a:xfrm>
          <a:off x="9372111" y="95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20053</xdr:rowOff>
    </xdr:from>
    <xdr:to>
      <xdr:col>46</xdr:col>
      <xdr:colOff>38100</xdr:colOff>
      <xdr:row>55</xdr:row>
      <xdr:rowOff>121653</xdr:rowOff>
    </xdr:to>
    <xdr:sp macro="" textlink="">
      <xdr:nvSpPr>
        <xdr:cNvPr id="372" name="楕円 371"/>
        <xdr:cNvSpPr/>
      </xdr:nvSpPr>
      <xdr:spPr>
        <a:xfrm>
          <a:off x="8699500" y="94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138180</xdr:rowOff>
    </xdr:from>
    <xdr:ext cx="534377" cy="259045"/>
    <xdr:sp macro="" textlink="">
      <xdr:nvSpPr>
        <xdr:cNvPr id="373" name="テキスト ボックス 372"/>
        <xdr:cNvSpPr txBox="1"/>
      </xdr:nvSpPr>
      <xdr:spPr>
        <a:xfrm>
          <a:off x="8483111" y="92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81185</xdr:rowOff>
    </xdr:from>
    <xdr:to>
      <xdr:col>41</xdr:col>
      <xdr:colOff>101600</xdr:colOff>
      <xdr:row>56</xdr:row>
      <xdr:rowOff>11335</xdr:rowOff>
    </xdr:to>
    <xdr:sp macro="" textlink="">
      <xdr:nvSpPr>
        <xdr:cNvPr id="374" name="楕円 373"/>
        <xdr:cNvSpPr/>
      </xdr:nvSpPr>
      <xdr:spPr>
        <a:xfrm>
          <a:off x="7810500" y="95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2462</xdr:rowOff>
    </xdr:from>
    <xdr:ext cx="534377" cy="259045"/>
    <xdr:sp macro="" textlink="">
      <xdr:nvSpPr>
        <xdr:cNvPr id="375" name="テキスト ボックス 374"/>
        <xdr:cNvSpPr txBox="1"/>
      </xdr:nvSpPr>
      <xdr:spPr>
        <a:xfrm>
          <a:off x="7594111" y="96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153327</xdr:rowOff>
    </xdr:from>
    <xdr:to>
      <xdr:col>36</xdr:col>
      <xdr:colOff>165100</xdr:colOff>
      <xdr:row>55</xdr:row>
      <xdr:rowOff>83477</xdr:rowOff>
    </xdr:to>
    <xdr:sp macro="" textlink="">
      <xdr:nvSpPr>
        <xdr:cNvPr id="376" name="楕円 375"/>
        <xdr:cNvSpPr/>
      </xdr:nvSpPr>
      <xdr:spPr>
        <a:xfrm>
          <a:off x="6921500" y="94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100004</xdr:rowOff>
    </xdr:from>
    <xdr:ext cx="534377" cy="259045"/>
    <xdr:sp macro="" textlink="">
      <xdr:nvSpPr>
        <xdr:cNvPr id="377" name="テキスト ボックス 376"/>
        <xdr:cNvSpPr txBox="1"/>
      </xdr:nvSpPr>
      <xdr:spPr>
        <a:xfrm>
          <a:off x="6705111" y="91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105051</xdr:rowOff>
    </xdr:from>
    <xdr:to>
      <xdr:col>55</xdr:col>
      <xdr:colOff>0</xdr:colOff>
      <xdr:row>76</xdr:row>
      <xdr:rowOff>128400</xdr:rowOff>
    </xdr:to>
    <xdr:cxnSp macro="">
      <xdr:nvCxnSpPr>
        <xdr:cNvPr id="408" name="直線コネクタ 407"/>
        <xdr:cNvCxnSpPr/>
      </xdr:nvCxnSpPr>
      <xdr:spPr>
        <a:xfrm flipV="1">
          <a:off x="9639300" y="12963801"/>
          <a:ext cx="838200" cy="1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09" name="普通建設事業費 （ うち新規整備　）平均値テキスト"/>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128400</xdr:rowOff>
    </xdr:from>
    <xdr:to>
      <xdr:col>50</xdr:col>
      <xdr:colOff>114300</xdr:colOff>
      <xdr:row>77</xdr:row>
      <xdr:rowOff>15537</xdr:rowOff>
    </xdr:to>
    <xdr:cxnSp macro="">
      <xdr:nvCxnSpPr>
        <xdr:cNvPr id="411" name="直線コネクタ 410"/>
        <xdr:cNvCxnSpPr/>
      </xdr:nvCxnSpPr>
      <xdr:spPr>
        <a:xfrm flipV="1">
          <a:off x="8750300" y="13158600"/>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3" name="テキスト ボックス 412"/>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15537</xdr:rowOff>
    </xdr:from>
    <xdr:to>
      <xdr:col>45</xdr:col>
      <xdr:colOff>177800</xdr:colOff>
      <xdr:row>77</xdr:row>
      <xdr:rowOff>71447</xdr:rowOff>
    </xdr:to>
    <xdr:cxnSp macro="">
      <xdr:nvCxnSpPr>
        <xdr:cNvPr id="414" name="直線コネクタ 413"/>
        <xdr:cNvCxnSpPr/>
      </xdr:nvCxnSpPr>
      <xdr:spPr>
        <a:xfrm flipV="1">
          <a:off x="7861300" y="13217187"/>
          <a:ext cx="889000" cy="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6" name="テキスト ボックス 415"/>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32127</xdr:rowOff>
    </xdr:from>
    <xdr:to>
      <xdr:col>41</xdr:col>
      <xdr:colOff>50800</xdr:colOff>
      <xdr:row>77</xdr:row>
      <xdr:rowOff>71447</xdr:rowOff>
    </xdr:to>
    <xdr:cxnSp macro="">
      <xdr:nvCxnSpPr>
        <xdr:cNvPr id="417" name="直線コネクタ 416"/>
        <xdr:cNvCxnSpPr/>
      </xdr:nvCxnSpPr>
      <xdr:spPr>
        <a:xfrm>
          <a:off x="6972300" y="13233777"/>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9" name="テキスト ボックス 418"/>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54251</xdr:rowOff>
    </xdr:from>
    <xdr:to>
      <xdr:col>55</xdr:col>
      <xdr:colOff>50800</xdr:colOff>
      <xdr:row>75</xdr:row>
      <xdr:rowOff>155851</xdr:rowOff>
    </xdr:to>
    <xdr:sp macro="" textlink="">
      <xdr:nvSpPr>
        <xdr:cNvPr id="427" name="楕円 426"/>
        <xdr:cNvSpPr/>
      </xdr:nvSpPr>
      <xdr:spPr>
        <a:xfrm>
          <a:off x="10426700" y="129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77128</xdr:rowOff>
    </xdr:from>
    <xdr:ext cx="534377" cy="259045"/>
    <xdr:sp macro="" textlink="">
      <xdr:nvSpPr>
        <xdr:cNvPr id="428" name="普通建設事業費 （ うち新規整備　）該当値テキスト"/>
        <xdr:cNvSpPr txBox="1"/>
      </xdr:nvSpPr>
      <xdr:spPr>
        <a:xfrm>
          <a:off x="10528300" y="127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77600</xdr:rowOff>
    </xdr:from>
    <xdr:to>
      <xdr:col>50</xdr:col>
      <xdr:colOff>165100</xdr:colOff>
      <xdr:row>77</xdr:row>
      <xdr:rowOff>7750</xdr:rowOff>
    </xdr:to>
    <xdr:sp macro="" textlink="">
      <xdr:nvSpPr>
        <xdr:cNvPr id="429" name="楕円 428"/>
        <xdr:cNvSpPr/>
      </xdr:nvSpPr>
      <xdr:spPr>
        <a:xfrm>
          <a:off x="9588500" y="131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170327</xdr:rowOff>
    </xdr:from>
    <xdr:ext cx="534377" cy="259045"/>
    <xdr:sp macro="" textlink="">
      <xdr:nvSpPr>
        <xdr:cNvPr id="430" name="テキスト ボックス 429"/>
        <xdr:cNvSpPr txBox="1"/>
      </xdr:nvSpPr>
      <xdr:spPr>
        <a:xfrm>
          <a:off x="9372111" y="132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136187</xdr:rowOff>
    </xdr:from>
    <xdr:to>
      <xdr:col>46</xdr:col>
      <xdr:colOff>38100</xdr:colOff>
      <xdr:row>77</xdr:row>
      <xdr:rowOff>66337</xdr:rowOff>
    </xdr:to>
    <xdr:sp macro="" textlink="">
      <xdr:nvSpPr>
        <xdr:cNvPr id="431" name="楕円 430"/>
        <xdr:cNvSpPr/>
      </xdr:nvSpPr>
      <xdr:spPr>
        <a:xfrm>
          <a:off x="8699500" y="131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57464</xdr:rowOff>
    </xdr:from>
    <xdr:ext cx="534377" cy="259045"/>
    <xdr:sp macro="" textlink="">
      <xdr:nvSpPr>
        <xdr:cNvPr id="432" name="テキスト ボックス 431"/>
        <xdr:cNvSpPr txBox="1"/>
      </xdr:nvSpPr>
      <xdr:spPr>
        <a:xfrm>
          <a:off x="8483111" y="132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20647</xdr:rowOff>
    </xdr:from>
    <xdr:to>
      <xdr:col>41</xdr:col>
      <xdr:colOff>101600</xdr:colOff>
      <xdr:row>77</xdr:row>
      <xdr:rowOff>122247</xdr:rowOff>
    </xdr:to>
    <xdr:sp macro="" textlink="">
      <xdr:nvSpPr>
        <xdr:cNvPr id="433" name="楕円 432"/>
        <xdr:cNvSpPr/>
      </xdr:nvSpPr>
      <xdr:spPr>
        <a:xfrm>
          <a:off x="7810500" y="132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113374</xdr:rowOff>
    </xdr:from>
    <xdr:ext cx="534377" cy="259045"/>
    <xdr:sp macro="" textlink="">
      <xdr:nvSpPr>
        <xdr:cNvPr id="434" name="テキスト ボックス 433"/>
        <xdr:cNvSpPr txBox="1"/>
      </xdr:nvSpPr>
      <xdr:spPr>
        <a:xfrm>
          <a:off x="7594111" y="133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152777</xdr:rowOff>
    </xdr:from>
    <xdr:to>
      <xdr:col>36</xdr:col>
      <xdr:colOff>165100</xdr:colOff>
      <xdr:row>77</xdr:row>
      <xdr:rowOff>82927</xdr:rowOff>
    </xdr:to>
    <xdr:sp macro="" textlink="">
      <xdr:nvSpPr>
        <xdr:cNvPr id="435" name="楕円 434"/>
        <xdr:cNvSpPr/>
      </xdr:nvSpPr>
      <xdr:spPr>
        <a:xfrm>
          <a:off x="6921500" y="131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74054</xdr:rowOff>
    </xdr:from>
    <xdr:ext cx="534377" cy="259045"/>
    <xdr:sp macro="" textlink="">
      <xdr:nvSpPr>
        <xdr:cNvPr id="436" name="テキスト ボックス 435"/>
        <xdr:cNvSpPr txBox="1"/>
      </xdr:nvSpPr>
      <xdr:spPr>
        <a:xfrm>
          <a:off x="6705111" y="132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68338</xdr:rowOff>
    </xdr:from>
    <xdr:to>
      <xdr:col>55</xdr:col>
      <xdr:colOff>0</xdr:colOff>
      <xdr:row>97</xdr:row>
      <xdr:rowOff>12788</xdr:rowOff>
    </xdr:to>
    <xdr:cxnSp macro="">
      <xdr:nvCxnSpPr>
        <xdr:cNvPr id="466" name="直線コネクタ 465"/>
        <xdr:cNvCxnSpPr/>
      </xdr:nvCxnSpPr>
      <xdr:spPr>
        <a:xfrm>
          <a:off x="9639300" y="16527538"/>
          <a:ext cx="8382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7" name="普通建設事業費 （ うち更新整備　）平均値テキスト"/>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124079</xdr:rowOff>
    </xdr:from>
    <xdr:to>
      <xdr:col>50</xdr:col>
      <xdr:colOff>114300</xdr:colOff>
      <xdr:row>96</xdr:row>
      <xdr:rowOff>68338</xdr:rowOff>
    </xdr:to>
    <xdr:cxnSp macro="">
      <xdr:nvCxnSpPr>
        <xdr:cNvPr id="469" name="直線コネクタ 468"/>
        <xdr:cNvCxnSpPr/>
      </xdr:nvCxnSpPr>
      <xdr:spPr>
        <a:xfrm>
          <a:off x="8750300" y="16411829"/>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1" name="テキスト ボックス 470"/>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122022</xdr:rowOff>
    </xdr:from>
    <xdr:to>
      <xdr:col>45</xdr:col>
      <xdr:colOff>177800</xdr:colOff>
      <xdr:row>95</xdr:row>
      <xdr:rowOff>124079</xdr:rowOff>
    </xdr:to>
    <xdr:cxnSp macro="">
      <xdr:nvCxnSpPr>
        <xdr:cNvPr id="472" name="直線コネクタ 471"/>
        <xdr:cNvCxnSpPr/>
      </xdr:nvCxnSpPr>
      <xdr:spPr>
        <a:xfrm>
          <a:off x="7861300" y="1640977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122022</xdr:rowOff>
    </xdr:from>
    <xdr:to>
      <xdr:col>41</xdr:col>
      <xdr:colOff>50800</xdr:colOff>
      <xdr:row>96</xdr:row>
      <xdr:rowOff>75616</xdr:rowOff>
    </xdr:to>
    <xdr:cxnSp macro="">
      <xdr:nvCxnSpPr>
        <xdr:cNvPr id="475" name="直線コネクタ 474"/>
        <xdr:cNvCxnSpPr/>
      </xdr:nvCxnSpPr>
      <xdr:spPr>
        <a:xfrm flipV="1">
          <a:off x="6972300" y="16409772"/>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7" name="テキスト ボックス 476"/>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9" name="テキスト ボックス 478"/>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133438</xdr:rowOff>
    </xdr:from>
    <xdr:to>
      <xdr:col>55</xdr:col>
      <xdr:colOff>50800</xdr:colOff>
      <xdr:row>97</xdr:row>
      <xdr:rowOff>63588</xdr:rowOff>
    </xdr:to>
    <xdr:sp macro="" textlink="">
      <xdr:nvSpPr>
        <xdr:cNvPr id="485" name="楕円 484"/>
        <xdr:cNvSpPr/>
      </xdr:nvSpPr>
      <xdr:spPr>
        <a:xfrm>
          <a:off x="10426700" y="165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111865</xdr:rowOff>
    </xdr:from>
    <xdr:ext cx="534377" cy="259045"/>
    <xdr:sp macro="" textlink="">
      <xdr:nvSpPr>
        <xdr:cNvPr id="486" name="普通建設事業費 （ うち更新整備　）該当値テキスト"/>
        <xdr:cNvSpPr txBox="1"/>
      </xdr:nvSpPr>
      <xdr:spPr>
        <a:xfrm>
          <a:off x="10528300" y="165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17538</xdr:rowOff>
    </xdr:from>
    <xdr:to>
      <xdr:col>50</xdr:col>
      <xdr:colOff>165100</xdr:colOff>
      <xdr:row>96</xdr:row>
      <xdr:rowOff>119138</xdr:rowOff>
    </xdr:to>
    <xdr:sp macro="" textlink="">
      <xdr:nvSpPr>
        <xdr:cNvPr id="487" name="楕円 486"/>
        <xdr:cNvSpPr/>
      </xdr:nvSpPr>
      <xdr:spPr>
        <a:xfrm>
          <a:off x="9588500" y="164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110265</xdr:rowOff>
    </xdr:from>
    <xdr:ext cx="534377" cy="259045"/>
    <xdr:sp macro="" textlink="">
      <xdr:nvSpPr>
        <xdr:cNvPr id="488" name="テキスト ボックス 487"/>
        <xdr:cNvSpPr txBox="1"/>
      </xdr:nvSpPr>
      <xdr:spPr>
        <a:xfrm>
          <a:off x="9372111" y="165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73279</xdr:rowOff>
    </xdr:from>
    <xdr:to>
      <xdr:col>46</xdr:col>
      <xdr:colOff>38100</xdr:colOff>
      <xdr:row>96</xdr:row>
      <xdr:rowOff>3429</xdr:rowOff>
    </xdr:to>
    <xdr:sp macro="" textlink="">
      <xdr:nvSpPr>
        <xdr:cNvPr id="489" name="楕円 488"/>
        <xdr:cNvSpPr/>
      </xdr:nvSpPr>
      <xdr:spPr>
        <a:xfrm>
          <a:off x="86995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19956</xdr:rowOff>
    </xdr:from>
    <xdr:ext cx="534377" cy="259045"/>
    <xdr:sp macro="" textlink="">
      <xdr:nvSpPr>
        <xdr:cNvPr id="490" name="テキスト ボックス 489"/>
        <xdr:cNvSpPr txBox="1"/>
      </xdr:nvSpPr>
      <xdr:spPr>
        <a:xfrm>
          <a:off x="8483111" y="161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71222</xdr:rowOff>
    </xdr:from>
    <xdr:to>
      <xdr:col>41</xdr:col>
      <xdr:colOff>101600</xdr:colOff>
      <xdr:row>96</xdr:row>
      <xdr:rowOff>1372</xdr:rowOff>
    </xdr:to>
    <xdr:sp macro="" textlink="">
      <xdr:nvSpPr>
        <xdr:cNvPr id="491" name="楕円 490"/>
        <xdr:cNvSpPr/>
      </xdr:nvSpPr>
      <xdr:spPr>
        <a:xfrm>
          <a:off x="7810500" y="163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17899</xdr:rowOff>
    </xdr:from>
    <xdr:ext cx="534377" cy="259045"/>
    <xdr:sp macro="" textlink="">
      <xdr:nvSpPr>
        <xdr:cNvPr id="492" name="テキスト ボックス 491"/>
        <xdr:cNvSpPr txBox="1"/>
      </xdr:nvSpPr>
      <xdr:spPr>
        <a:xfrm>
          <a:off x="7594111" y="161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24816</xdr:rowOff>
    </xdr:from>
    <xdr:to>
      <xdr:col>36</xdr:col>
      <xdr:colOff>165100</xdr:colOff>
      <xdr:row>96</xdr:row>
      <xdr:rowOff>126416</xdr:rowOff>
    </xdr:to>
    <xdr:sp macro="" textlink="">
      <xdr:nvSpPr>
        <xdr:cNvPr id="493" name="楕円 492"/>
        <xdr:cNvSpPr/>
      </xdr:nvSpPr>
      <xdr:spPr>
        <a:xfrm>
          <a:off x="6921500" y="164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142943</xdr:rowOff>
    </xdr:from>
    <xdr:ext cx="534377" cy="259045"/>
    <xdr:sp macro="" textlink="">
      <xdr:nvSpPr>
        <xdr:cNvPr id="494" name="テキスト ボックス 493"/>
        <xdr:cNvSpPr txBox="1"/>
      </xdr:nvSpPr>
      <xdr:spPr>
        <a:xfrm>
          <a:off x="6705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123952</xdr:rowOff>
    </xdr:from>
    <xdr:to>
      <xdr:col>85</xdr:col>
      <xdr:colOff>127000</xdr:colOff>
      <xdr:row>38</xdr:row>
      <xdr:rowOff>23622</xdr:rowOff>
    </xdr:to>
    <xdr:cxnSp macro="">
      <xdr:nvCxnSpPr>
        <xdr:cNvPr id="523" name="直線コネクタ 522"/>
        <xdr:cNvCxnSpPr/>
      </xdr:nvCxnSpPr>
      <xdr:spPr>
        <a:xfrm flipV="1">
          <a:off x="15481300" y="6467602"/>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4" name="災害復旧事業費平均値テキスト"/>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23622</xdr:rowOff>
    </xdr:from>
    <xdr:to>
      <xdr:col>81</xdr:col>
      <xdr:colOff>50800</xdr:colOff>
      <xdr:row>39</xdr:row>
      <xdr:rowOff>31115</xdr:rowOff>
    </xdr:to>
    <xdr:cxnSp macro="">
      <xdr:nvCxnSpPr>
        <xdr:cNvPr id="526" name="直線コネクタ 525"/>
        <xdr:cNvCxnSpPr/>
      </xdr:nvCxnSpPr>
      <xdr:spPr>
        <a:xfrm flipV="1">
          <a:off x="14592300" y="6538722"/>
          <a:ext cx="889000" cy="1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28" name="テキスト ボックス 527"/>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22606</xdr:rowOff>
    </xdr:from>
    <xdr:to>
      <xdr:col>76</xdr:col>
      <xdr:colOff>114300</xdr:colOff>
      <xdr:row>39</xdr:row>
      <xdr:rowOff>31115</xdr:rowOff>
    </xdr:to>
    <xdr:cxnSp macro="">
      <xdr:nvCxnSpPr>
        <xdr:cNvPr id="529" name="直線コネクタ 528"/>
        <xdr:cNvCxnSpPr/>
      </xdr:nvCxnSpPr>
      <xdr:spPr>
        <a:xfrm>
          <a:off x="13703300" y="670915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10795</xdr:rowOff>
    </xdr:from>
    <xdr:to>
      <xdr:col>71</xdr:col>
      <xdr:colOff>177800</xdr:colOff>
      <xdr:row>39</xdr:row>
      <xdr:rowOff>22606</xdr:rowOff>
    </xdr:to>
    <xdr:cxnSp macro="">
      <xdr:nvCxnSpPr>
        <xdr:cNvPr id="532" name="直線コネクタ 531"/>
        <xdr:cNvCxnSpPr/>
      </xdr:nvCxnSpPr>
      <xdr:spPr>
        <a:xfrm>
          <a:off x="12814300" y="669734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73152</xdr:rowOff>
    </xdr:from>
    <xdr:to>
      <xdr:col>85</xdr:col>
      <xdr:colOff>177800</xdr:colOff>
      <xdr:row>38</xdr:row>
      <xdr:rowOff>3302</xdr:rowOff>
    </xdr:to>
    <xdr:sp macro="" textlink="">
      <xdr:nvSpPr>
        <xdr:cNvPr id="542" name="楕円 541"/>
        <xdr:cNvSpPr/>
      </xdr:nvSpPr>
      <xdr:spPr>
        <a:xfrm>
          <a:off x="16268700" y="64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96029</xdr:rowOff>
    </xdr:from>
    <xdr:ext cx="469744" cy="259045"/>
    <xdr:sp macro="" textlink="">
      <xdr:nvSpPr>
        <xdr:cNvPr id="543" name="災害復旧事業費該当値テキスト"/>
        <xdr:cNvSpPr txBox="1"/>
      </xdr:nvSpPr>
      <xdr:spPr>
        <a:xfrm>
          <a:off x="16370300" y="62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144272</xdr:rowOff>
    </xdr:from>
    <xdr:to>
      <xdr:col>81</xdr:col>
      <xdr:colOff>101600</xdr:colOff>
      <xdr:row>38</xdr:row>
      <xdr:rowOff>74422</xdr:rowOff>
    </xdr:to>
    <xdr:sp macro="" textlink="">
      <xdr:nvSpPr>
        <xdr:cNvPr id="544" name="楕円 543"/>
        <xdr:cNvSpPr/>
      </xdr:nvSpPr>
      <xdr:spPr>
        <a:xfrm>
          <a:off x="15430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90949</xdr:rowOff>
    </xdr:from>
    <xdr:ext cx="469744" cy="259045"/>
    <xdr:sp macro="" textlink="">
      <xdr:nvSpPr>
        <xdr:cNvPr id="545" name="テキスト ボックス 544"/>
        <xdr:cNvSpPr txBox="1"/>
      </xdr:nvSpPr>
      <xdr:spPr>
        <a:xfrm>
          <a:off x="15246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151765</xdr:rowOff>
    </xdr:from>
    <xdr:to>
      <xdr:col>76</xdr:col>
      <xdr:colOff>165100</xdr:colOff>
      <xdr:row>39</xdr:row>
      <xdr:rowOff>81915</xdr:rowOff>
    </xdr:to>
    <xdr:sp macro="" textlink="">
      <xdr:nvSpPr>
        <xdr:cNvPr id="546" name="楕円 545"/>
        <xdr:cNvSpPr/>
      </xdr:nvSpPr>
      <xdr:spPr>
        <a:xfrm>
          <a:off x="1454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73042</xdr:rowOff>
    </xdr:from>
    <xdr:ext cx="378565" cy="259045"/>
    <xdr:sp macro="" textlink="">
      <xdr:nvSpPr>
        <xdr:cNvPr id="547" name="テキスト ボックス 546"/>
        <xdr:cNvSpPr txBox="1"/>
      </xdr:nvSpPr>
      <xdr:spPr>
        <a:xfrm>
          <a:off x="14403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143256</xdr:rowOff>
    </xdr:from>
    <xdr:to>
      <xdr:col>72</xdr:col>
      <xdr:colOff>38100</xdr:colOff>
      <xdr:row>39</xdr:row>
      <xdr:rowOff>73406</xdr:rowOff>
    </xdr:to>
    <xdr:sp macro="" textlink="">
      <xdr:nvSpPr>
        <xdr:cNvPr id="548" name="楕円 547"/>
        <xdr:cNvSpPr/>
      </xdr:nvSpPr>
      <xdr:spPr>
        <a:xfrm>
          <a:off x="13652500" y="66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64533</xdr:rowOff>
    </xdr:from>
    <xdr:ext cx="378565" cy="259045"/>
    <xdr:sp macro="" textlink="">
      <xdr:nvSpPr>
        <xdr:cNvPr id="549" name="テキスト ボックス 548"/>
        <xdr:cNvSpPr txBox="1"/>
      </xdr:nvSpPr>
      <xdr:spPr>
        <a:xfrm>
          <a:off x="13514017" y="67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131445</xdr:rowOff>
    </xdr:from>
    <xdr:to>
      <xdr:col>67</xdr:col>
      <xdr:colOff>101600</xdr:colOff>
      <xdr:row>39</xdr:row>
      <xdr:rowOff>61595</xdr:rowOff>
    </xdr:to>
    <xdr:sp macro="" textlink="">
      <xdr:nvSpPr>
        <xdr:cNvPr id="550" name="楕円 549"/>
        <xdr:cNvSpPr/>
      </xdr:nvSpPr>
      <xdr:spPr>
        <a:xfrm>
          <a:off x="12763500" y="66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52722</xdr:rowOff>
    </xdr:from>
    <xdr:ext cx="378565" cy="259045"/>
    <xdr:sp macro="" textlink="">
      <xdr:nvSpPr>
        <xdr:cNvPr id="551" name="テキスト ボックス 550"/>
        <xdr:cNvSpPr txBox="1"/>
      </xdr:nvSpPr>
      <xdr:spPr>
        <a:xfrm>
          <a:off x="12625017" y="6739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5" name="直線コネクタ 624"/>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6" name="公債費最小値テキスト"/>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7" name="直線コネクタ 626"/>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8" name="公債費最大値テキスト"/>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9" name="直線コネクタ 628"/>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135243</xdr:rowOff>
    </xdr:from>
    <xdr:to>
      <xdr:col>85</xdr:col>
      <xdr:colOff>127000</xdr:colOff>
      <xdr:row>77</xdr:row>
      <xdr:rowOff>145644</xdr:rowOff>
    </xdr:to>
    <xdr:cxnSp macro="">
      <xdr:nvCxnSpPr>
        <xdr:cNvPr id="630" name="直線コネクタ 629"/>
        <xdr:cNvCxnSpPr/>
      </xdr:nvCxnSpPr>
      <xdr:spPr>
        <a:xfrm flipV="1">
          <a:off x="15481300" y="13165443"/>
          <a:ext cx="8382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1" name="公債費平均値テキスト"/>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2" name="フローチャート: 判断 631"/>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145644</xdr:rowOff>
    </xdr:from>
    <xdr:to>
      <xdr:col>81</xdr:col>
      <xdr:colOff>50800</xdr:colOff>
      <xdr:row>78</xdr:row>
      <xdr:rowOff>39269</xdr:rowOff>
    </xdr:to>
    <xdr:cxnSp macro="">
      <xdr:nvCxnSpPr>
        <xdr:cNvPr id="633" name="直線コネクタ 632"/>
        <xdr:cNvCxnSpPr/>
      </xdr:nvCxnSpPr>
      <xdr:spPr>
        <a:xfrm flipV="1">
          <a:off x="14592300" y="13347294"/>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4" name="フローチャート: 判断 633"/>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5" name="テキスト ボックス 634"/>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39269</xdr:rowOff>
    </xdr:from>
    <xdr:to>
      <xdr:col>76</xdr:col>
      <xdr:colOff>114300</xdr:colOff>
      <xdr:row>78</xdr:row>
      <xdr:rowOff>47916</xdr:rowOff>
    </xdr:to>
    <xdr:cxnSp macro="">
      <xdr:nvCxnSpPr>
        <xdr:cNvPr id="636" name="直線コネクタ 635"/>
        <xdr:cNvCxnSpPr/>
      </xdr:nvCxnSpPr>
      <xdr:spPr>
        <a:xfrm flipV="1">
          <a:off x="13703300" y="13412369"/>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7" name="フローチャート: 判断 636"/>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8" name="テキスト ボックス 637"/>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150064</xdr:rowOff>
    </xdr:from>
    <xdr:to>
      <xdr:col>71</xdr:col>
      <xdr:colOff>177800</xdr:colOff>
      <xdr:row>78</xdr:row>
      <xdr:rowOff>47916</xdr:rowOff>
    </xdr:to>
    <xdr:cxnSp macro="">
      <xdr:nvCxnSpPr>
        <xdr:cNvPr id="639" name="直線コネクタ 638"/>
        <xdr:cNvCxnSpPr/>
      </xdr:nvCxnSpPr>
      <xdr:spPr>
        <a:xfrm>
          <a:off x="12814300" y="13351714"/>
          <a:ext cx="889000" cy="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0" name="フローチャート: 判断 639"/>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1" name="テキスト ボックス 640"/>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2" name="フローチャート: 判断 641"/>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3" name="テキスト ボックス 642"/>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84443</xdr:rowOff>
    </xdr:from>
    <xdr:to>
      <xdr:col>85</xdr:col>
      <xdr:colOff>177800</xdr:colOff>
      <xdr:row>77</xdr:row>
      <xdr:rowOff>14593</xdr:rowOff>
    </xdr:to>
    <xdr:sp macro="" textlink="">
      <xdr:nvSpPr>
        <xdr:cNvPr id="649" name="楕円 648"/>
        <xdr:cNvSpPr/>
      </xdr:nvSpPr>
      <xdr:spPr>
        <a:xfrm>
          <a:off x="162687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62870</xdr:rowOff>
    </xdr:from>
    <xdr:ext cx="534377" cy="259045"/>
    <xdr:sp macro="" textlink="">
      <xdr:nvSpPr>
        <xdr:cNvPr id="650" name="公債費該当値テキスト"/>
        <xdr:cNvSpPr txBox="1"/>
      </xdr:nvSpPr>
      <xdr:spPr>
        <a:xfrm>
          <a:off x="16370300" y="13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94844</xdr:rowOff>
    </xdr:from>
    <xdr:to>
      <xdr:col>81</xdr:col>
      <xdr:colOff>101600</xdr:colOff>
      <xdr:row>78</xdr:row>
      <xdr:rowOff>24994</xdr:rowOff>
    </xdr:to>
    <xdr:sp macro="" textlink="">
      <xdr:nvSpPr>
        <xdr:cNvPr id="651" name="楕円 650"/>
        <xdr:cNvSpPr/>
      </xdr:nvSpPr>
      <xdr:spPr>
        <a:xfrm>
          <a:off x="15430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16121</xdr:rowOff>
    </xdr:from>
    <xdr:ext cx="534377" cy="259045"/>
    <xdr:sp macro="" textlink="">
      <xdr:nvSpPr>
        <xdr:cNvPr id="652" name="テキスト ボックス 651"/>
        <xdr:cNvSpPr txBox="1"/>
      </xdr:nvSpPr>
      <xdr:spPr>
        <a:xfrm>
          <a:off x="15214111" y="13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159919</xdr:rowOff>
    </xdr:from>
    <xdr:to>
      <xdr:col>76</xdr:col>
      <xdr:colOff>165100</xdr:colOff>
      <xdr:row>78</xdr:row>
      <xdr:rowOff>90069</xdr:rowOff>
    </xdr:to>
    <xdr:sp macro="" textlink="">
      <xdr:nvSpPr>
        <xdr:cNvPr id="653" name="楕円 652"/>
        <xdr:cNvSpPr/>
      </xdr:nvSpPr>
      <xdr:spPr>
        <a:xfrm>
          <a:off x="14541500" y="133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81196</xdr:rowOff>
    </xdr:from>
    <xdr:ext cx="534377" cy="259045"/>
    <xdr:sp macro="" textlink="">
      <xdr:nvSpPr>
        <xdr:cNvPr id="654" name="テキスト ボックス 653"/>
        <xdr:cNvSpPr txBox="1"/>
      </xdr:nvSpPr>
      <xdr:spPr>
        <a:xfrm>
          <a:off x="14325111" y="134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168566</xdr:rowOff>
    </xdr:from>
    <xdr:to>
      <xdr:col>72</xdr:col>
      <xdr:colOff>38100</xdr:colOff>
      <xdr:row>78</xdr:row>
      <xdr:rowOff>98716</xdr:rowOff>
    </xdr:to>
    <xdr:sp macro="" textlink="">
      <xdr:nvSpPr>
        <xdr:cNvPr id="655" name="楕円 654"/>
        <xdr:cNvSpPr/>
      </xdr:nvSpPr>
      <xdr:spPr>
        <a:xfrm>
          <a:off x="13652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89843</xdr:rowOff>
    </xdr:from>
    <xdr:ext cx="534377" cy="259045"/>
    <xdr:sp macro="" textlink="">
      <xdr:nvSpPr>
        <xdr:cNvPr id="656" name="テキスト ボックス 655"/>
        <xdr:cNvSpPr txBox="1"/>
      </xdr:nvSpPr>
      <xdr:spPr>
        <a:xfrm>
          <a:off x="13436111" y="134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99264</xdr:rowOff>
    </xdr:from>
    <xdr:to>
      <xdr:col>67</xdr:col>
      <xdr:colOff>101600</xdr:colOff>
      <xdr:row>78</xdr:row>
      <xdr:rowOff>29414</xdr:rowOff>
    </xdr:to>
    <xdr:sp macro="" textlink="">
      <xdr:nvSpPr>
        <xdr:cNvPr id="657" name="楕円 656"/>
        <xdr:cNvSpPr/>
      </xdr:nvSpPr>
      <xdr:spPr>
        <a:xfrm>
          <a:off x="12763500" y="133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20541</xdr:rowOff>
    </xdr:from>
    <xdr:ext cx="534377" cy="259045"/>
    <xdr:sp macro="" textlink="">
      <xdr:nvSpPr>
        <xdr:cNvPr id="658" name="テキスト ボックス 657"/>
        <xdr:cNvSpPr txBox="1"/>
      </xdr:nvSpPr>
      <xdr:spPr>
        <a:xfrm>
          <a:off x="12547111" y="133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73977</xdr:rowOff>
    </xdr:from>
    <xdr:to>
      <xdr:col>85</xdr:col>
      <xdr:colOff>127000</xdr:colOff>
      <xdr:row>95</xdr:row>
      <xdr:rowOff>121583</xdr:rowOff>
    </xdr:to>
    <xdr:cxnSp macro="">
      <xdr:nvCxnSpPr>
        <xdr:cNvPr id="683" name="直線コネクタ 682"/>
        <xdr:cNvCxnSpPr/>
      </xdr:nvCxnSpPr>
      <xdr:spPr>
        <a:xfrm>
          <a:off x="15481300" y="16361727"/>
          <a:ext cx="8382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4" name="積立金平均値テキスト"/>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131127</xdr:rowOff>
    </xdr:from>
    <xdr:to>
      <xdr:col>81</xdr:col>
      <xdr:colOff>50800</xdr:colOff>
      <xdr:row>95</xdr:row>
      <xdr:rowOff>73977</xdr:rowOff>
    </xdr:to>
    <xdr:cxnSp macro="">
      <xdr:nvCxnSpPr>
        <xdr:cNvPr id="686" name="直線コネクタ 685"/>
        <xdr:cNvCxnSpPr/>
      </xdr:nvCxnSpPr>
      <xdr:spPr>
        <a:xfrm>
          <a:off x="14592300" y="1624742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88" name="テキスト ボックス 687"/>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131127</xdr:rowOff>
    </xdr:from>
    <xdr:to>
      <xdr:col>76</xdr:col>
      <xdr:colOff>114300</xdr:colOff>
      <xdr:row>96</xdr:row>
      <xdr:rowOff>32144</xdr:rowOff>
    </xdr:to>
    <xdr:cxnSp macro="">
      <xdr:nvCxnSpPr>
        <xdr:cNvPr id="689" name="直線コネクタ 688"/>
        <xdr:cNvCxnSpPr/>
      </xdr:nvCxnSpPr>
      <xdr:spPr>
        <a:xfrm flipV="1">
          <a:off x="13703300" y="16247427"/>
          <a:ext cx="889000" cy="2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1" name="テキスト ボックス 690"/>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32144</xdr:rowOff>
    </xdr:from>
    <xdr:to>
      <xdr:col>71</xdr:col>
      <xdr:colOff>177800</xdr:colOff>
      <xdr:row>96</xdr:row>
      <xdr:rowOff>110840</xdr:rowOff>
    </xdr:to>
    <xdr:cxnSp macro="">
      <xdr:nvCxnSpPr>
        <xdr:cNvPr id="692" name="直線コネクタ 691"/>
        <xdr:cNvCxnSpPr/>
      </xdr:nvCxnSpPr>
      <xdr:spPr>
        <a:xfrm flipV="1">
          <a:off x="12814300" y="16491344"/>
          <a:ext cx="889000" cy="7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94" name="テキスト ボックス 693"/>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70783</xdr:rowOff>
    </xdr:from>
    <xdr:to>
      <xdr:col>85</xdr:col>
      <xdr:colOff>177800</xdr:colOff>
      <xdr:row>96</xdr:row>
      <xdr:rowOff>933</xdr:rowOff>
    </xdr:to>
    <xdr:sp macro="" textlink="">
      <xdr:nvSpPr>
        <xdr:cNvPr id="702" name="楕円 701"/>
        <xdr:cNvSpPr/>
      </xdr:nvSpPr>
      <xdr:spPr>
        <a:xfrm>
          <a:off x="16268700" y="163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93660</xdr:rowOff>
    </xdr:from>
    <xdr:ext cx="469744" cy="259045"/>
    <xdr:sp macro="" textlink="">
      <xdr:nvSpPr>
        <xdr:cNvPr id="703" name="積立金該当値テキスト"/>
        <xdr:cNvSpPr txBox="1"/>
      </xdr:nvSpPr>
      <xdr:spPr>
        <a:xfrm>
          <a:off x="16370300" y="1620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23177</xdr:rowOff>
    </xdr:from>
    <xdr:to>
      <xdr:col>81</xdr:col>
      <xdr:colOff>101600</xdr:colOff>
      <xdr:row>95</xdr:row>
      <xdr:rowOff>124777</xdr:rowOff>
    </xdr:to>
    <xdr:sp macro="" textlink="">
      <xdr:nvSpPr>
        <xdr:cNvPr id="704" name="楕円 703"/>
        <xdr:cNvSpPr/>
      </xdr:nvSpPr>
      <xdr:spPr>
        <a:xfrm>
          <a:off x="15430500" y="163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141304</xdr:rowOff>
    </xdr:from>
    <xdr:ext cx="469744" cy="259045"/>
    <xdr:sp macro="" textlink="">
      <xdr:nvSpPr>
        <xdr:cNvPr id="705" name="テキスト ボックス 704"/>
        <xdr:cNvSpPr txBox="1"/>
      </xdr:nvSpPr>
      <xdr:spPr>
        <a:xfrm>
          <a:off x="15246428" y="160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80327</xdr:rowOff>
    </xdr:from>
    <xdr:to>
      <xdr:col>76</xdr:col>
      <xdr:colOff>165100</xdr:colOff>
      <xdr:row>95</xdr:row>
      <xdr:rowOff>10477</xdr:rowOff>
    </xdr:to>
    <xdr:sp macro="" textlink="">
      <xdr:nvSpPr>
        <xdr:cNvPr id="706" name="楕円 705"/>
        <xdr:cNvSpPr/>
      </xdr:nvSpPr>
      <xdr:spPr>
        <a:xfrm>
          <a:off x="14541500" y="161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27004</xdr:rowOff>
    </xdr:from>
    <xdr:ext cx="534377" cy="259045"/>
    <xdr:sp macro="" textlink="">
      <xdr:nvSpPr>
        <xdr:cNvPr id="707" name="テキスト ボックス 706"/>
        <xdr:cNvSpPr txBox="1"/>
      </xdr:nvSpPr>
      <xdr:spPr>
        <a:xfrm>
          <a:off x="14325111" y="159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152794</xdr:rowOff>
    </xdr:from>
    <xdr:to>
      <xdr:col>72</xdr:col>
      <xdr:colOff>38100</xdr:colOff>
      <xdr:row>96</xdr:row>
      <xdr:rowOff>82944</xdr:rowOff>
    </xdr:to>
    <xdr:sp macro="" textlink="">
      <xdr:nvSpPr>
        <xdr:cNvPr id="708" name="楕円 707"/>
        <xdr:cNvSpPr/>
      </xdr:nvSpPr>
      <xdr:spPr>
        <a:xfrm>
          <a:off x="13652500" y="164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99471</xdr:rowOff>
    </xdr:from>
    <xdr:ext cx="469744" cy="259045"/>
    <xdr:sp macro="" textlink="">
      <xdr:nvSpPr>
        <xdr:cNvPr id="709" name="テキスト ボックス 708"/>
        <xdr:cNvSpPr txBox="1"/>
      </xdr:nvSpPr>
      <xdr:spPr>
        <a:xfrm>
          <a:off x="13468428" y="1621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60040</xdr:rowOff>
    </xdr:from>
    <xdr:to>
      <xdr:col>67</xdr:col>
      <xdr:colOff>101600</xdr:colOff>
      <xdr:row>96</xdr:row>
      <xdr:rowOff>161640</xdr:rowOff>
    </xdr:to>
    <xdr:sp macro="" textlink="">
      <xdr:nvSpPr>
        <xdr:cNvPr id="710" name="楕円 709"/>
        <xdr:cNvSpPr/>
      </xdr:nvSpPr>
      <xdr:spPr>
        <a:xfrm>
          <a:off x="12763500" y="165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152767</xdr:rowOff>
    </xdr:from>
    <xdr:ext cx="469744" cy="259045"/>
    <xdr:sp macro="" textlink="">
      <xdr:nvSpPr>
        <xdr:cNvPr id="711" name="テキスト ボックス 710"/>
        <xdr:cNvSpPr txBox="1"/>
      </xdr:nvSpPr>
      <xdr:spPr>
        <a:xfrm>
          <a:off x="12579428" y="166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7" name="直線コネクタ 736"/>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0" name="投資及び出資金最大値テキスト"/>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1" name="直線コネクタ 740"/>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60343</xdr:rowOff>
    </xdr:from>
    <xdr:to>
      <xdr:col>116</xdr:col>
      <xdr:colOff>63500</xdr:colOff>
      <xdr:row>32</xdr:row>
      <xdr:rowOff>165172</xdr:rowOff>
    </xdr:to>
    <xdr:cxnSp macro="">
      <xdr:nvCxnSpPr>
        <xdr:cNvPr id="742" name="直線コネクタ 741"/>
        <xdr:cNvCxnSpPr/>
      </xdr:nvCxnSpPr>
      <xdr:spPr>
        <a:xfrm>
          <a:off x="21323300" y="5546743"/>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43" name="投資及び出資金平均値テキスト"/>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4" name="フローチャート: 判断 743"/>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60343</xdr:rowOff>
    </xdr:from>
    <xdr:to>
      <xdr:col>111</xdr:col>
      <xdr:colOff>177800</xdr:colOff>
      <xdr:row>33</xdr:row>
      <xdr:rowOff>6459</xdr:rowOff>
    </xdr:to>
    <xdr:cxnSp macro="">
      <xdr:nvCxnSpPr>
        <xdr:cNvPr id="745" name="直線コネクタ 744"/>
        <xdr:cNvCxnSpPr/>
      </xdr:nvCxnSpPr>
      <xdr:spPr>
        <a:xfrm flipV="1">
          <a:off x="20434300" y="554674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6" name="フローチャート: 判断 745"/>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7" name="テキスト ボックス 746"/>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6459</xdr:rowOff>
    </xdr:from>
    <xdr:to>
      <xdr:col>107</xdr:col>
      <xdr:colOff>50800</xdr:colOff>
      <xdr:row>33</xdr:row>
      <xdr:rowOff>145578</xdr:rowOff>
    </xdr:to>
    <xdr:cxnSp macro="">
      <xdr:nvCxnSpPr>
        <xdr:cNvPr id="748" name="直線コネクタ 747"/>
        <xdr:cNvCxnSpPr/>
      </xdr:nvCxnSpPr>
      <xdr:spPr>
        <a:xfrm flipV="1">
          <a:off x="19545300" y="5664309"/>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9" name="フローチャート: 判断 748"/>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98678</xdr:rowOff>
    </xdr:from>
    <xdr:ext cx="469744" cy="259045"/>
    <xdr:sp macro="" textlink="">
      <xdr:nvSpPr>
        <xdr:cNvPr id="750" name="テキスト ボックス 749"/>
        <xdr:cNvSpPr txBox="1"/>
      </xdr:nvSpPr>
      <xdr:spPr>
        <a:xfrm>
          <a:off x="20199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145578</xdr:rowOff>
    </xdr:from>
    <xdr:to>
      <xdr:col>102</xdr:col>
      <xdr:colOff>114300</xdr:colOff>
      <xdr:row>34</xdr:row>
      <xdr:rowOff>121085</xdr:rowOff>
    </xdr:to>
    <xdr:cxnSp macro="">
      <xdr:nvCxnSpPr>
        <xdr:cNvPr id="751" name="直線コネクタ 750"/>
        <xdr:cNvCxnSpPr/>
      </xdr:nvCxnSpPr>
      <xdr:spPr>
        <a:xfrm flipV="1">
          <a:off x="18656300" y="5803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2" name="フローチャート: 判断 751"/>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40222</xdr:rowOff>
    </xdr:from>
    <xdr:ext cx="469744" cy="259045"/>
    <xdr:sp macro="" textlink="">
      <xdr:nvSpPr>
        <xdr:cNvPr id="753" name="テキスト ボックス 752"/>
        <xdr:cNvSpPr txBox="1"/>
      </xdr:nvSpPr>
      <xdr:spPr>
        <a:xfrm>
          <a:off x="19310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4" name="フローチャート: 判断 753"/>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5" name="テキスト ボックス 754"/>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114372</xdr:rowOff>
    </xdr:from>
    <xdr:to>
      <xdr:col>116</xdr:col>
      <xdr:colOff>114300</xdr:colOff>
      <xdr:row>33</xdr:row>
      <xdr:rowOff>44522</xdr:rowOff>
    </xdr:to>
    <xdr:sp macro="" textlink="">
      <xdr:nvSpPr>
        <xdr:cNvPr id="761" name="楕円 760"/>
        <xdr:cNvSpPr/>
      </xdr:nvSpPr>
      <xdr:spPr>
        <a:xfrm>
          <a:off x="221107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137249</xdr:rowOff>
    </xdr:from>
    <xdr:ext cx="469744" cy="259045"/>
    <xdr:sp macro="" textlink="">
      <xdr:nvSpPr>
        <xdr:cNvPr id="762" name="投資及び出資金該当値テキスト"/>
        <xdr:cNvSpPr txBox="1"/>
      </xdr:nvSpPr>
      <xdr:spPr>
        <a:xfrm>
          <a:off x="22212300" y="54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9543</xdr:rowOff>
    </xdr:from>
    <xdr:to>
      <xdr:col>112</xdr:col>
      <xdr:colOff>38100</xdr:colOff>
      <xdr:row>32</xdr:row>
      <xdr:rowOff>111143</xdr:rowOff>
    </xdr:to>
    <xdr:sp macro="" textlink="">
      <xdr:nvSpPr>
        <xdr:cNvPr id="763" name="楕円 762"/>
        <xdr:cNvSpPr/>
      </xdr:nvSpPr>
      <xdr:spPr>
        <a:xfrm>
          <a:off x="212725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127670</xdr:rowOff>
    </xdr:from>
    <xdr:ext cx="469744" cy="259045"/>
    <xdr:sp macro="" textlink="">
      <xdr:nvSpPr>
        <xdr:cNvPr id="764" name="テキスト ボックス 763"/>
        <xdr:cNvSpPr txBox="1"/>
      </xdr:nvSpPr>
      <xdr:spPr>
        <a:xfrm>
          <a:off x="21088428" y="52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127109</xdr:rowOff>
    </xdr:from>
    <xdr:to>
      <xdr:col>107</xdr:col>
      <xdr:colOff>101600</xdr:colOff>
      <xdr:row>33</xdr:row>
      <xdr:rowOff>57259</xdr:rowOff>
    </xdr:to>
    <xdr:sp macro="" textlink="">
      <xdr:nvSpPr>
        <xdr:cNvPr id="765" name="楕円 764"/>
        <xdr:cNvSpPr/>
      </xdr:nvSpPr>
      <xdr:spPr>
        <a:xfrm>
          <a:off x="203835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73786</xdr:rowOff>
    </xdr:from>
    <xdr:ext cx="469744" cy="259045"/>
    <xdr:sp macro="" textlink="">
      <xdr:nvSpPr>
        <xdr:cNvPr id="766" name="テキスト ボックス 765"/>
        <xdr:cNvSpPr txBox="1"/>
      </xdr:nvSpPr>
      <xdr:spPr>
        <a:xfrm>
          <a:off x="20199428" y="53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94778</xdr:rowOff>
    </xdr:from>
    <xdr:to>
      <xdr:col>102</xdr:col>
      <xdr:colOff>165100</xdr:colOff>
      <xdr:row>34</xdr:row>
      <xdr:rowOff>24928</xdr:rowOff>
    </xdr:to>
    <xdr:sp macro="" textlink="">
      <xdr:nvSpPr>
        <xdr:cNvPr id="767" name="楕円 766"/>
        <xdr:cNvSpPr/>
      </xdr:nvSpPr>
      <xdr:spPr>
        <a:xfrm>
          <a:off x="19494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41455</xdr:rowOff>
    </xdr:from>
    <xdr:ext cx="469744" cy="259045"/>
    <xdr:sp macro="" textlink="">
      <xdr:nvSpPr>
        <xdr:cNvPr id="768" name="テキスト ボックス 767"/>
        <xdr:cNvSpPr txBox="1"/>
      </xdr:nvSpPr>
      <xdr:spPr>
        <a:xfrm>
          <a:off x="19310428"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70285</xdr:rowOff>
    </xdr:from>
    <xdr:to>
      <xdr:col>98</xdr:col>
      <xdr:colOff>38100</xdr:colOff>
      <xdr:row>35</xdr:row>
      <xdr:rowOff>435</xdr:rowOff>
    </xdr:to>
    <xdr:sp macro="" textlink="">
      <xdr:nvSpPr>
        <xdr:cNvPr id="769" name="楕円 768"/>
        <xdr:cNvSpPr/>
      </xdr:nvSpPr>
      <xdr:spPr>
        <a:xfrm>
          <a:off x="18605500" y="58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163012</xdr:rowOff>
    </xdr:from>
    <xdr:ext cx="469744" cy="259045"/>
    <xdr:sp macro="" textlink="">
      <xdr:nvSpPr>
        <xdr:cNvPr id="770" name="テキスト ボックス 769"/>
        <xdr:cNvSpPr txBox="1"/>
      </xdr:nvSpPr>
      <xdr:spPr>
        <a:xfrm>
          <a:off x="18421428" y="59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6" name="直線コネクタ 795"/>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7" name="貸付金最小値テキスト"/>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8" name="直線コネクタ 797"/>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9" name="貸付金最大値テキスト"/>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0" name="直線コネクタ 799"/>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63543</xdr:rowOff>
    </xdr:from>
    <xdr:to>
      <xdr:col>116</xdr:col>
      <xdr:colOff>63500</xdr:colOff>
      <xdr:row>59</xdr:row>
      <xdr:rowOff>74059</xdr:rowOff>
    </xdr:to>
    <xdr:cxnSp macro="">
      <xdr:nvCxnSpPr>
        <xdr:cNvPr id="801" name="直線コネクタ 800"/>
        <xdr:cNvCxnSpPr/>
      </xdr:nvCxnSpPr>
      <xdr:spPr>
        <a:xfrm>
          <a:off x="21323300" y="10179093"/>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2" name="貸付金平均値テキスト"/>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3" name="フローチャート: 判断 802"/>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49697</xdr:rowOff>
    </xdr:from>
    <xdr:to>
      <xdr:col>111</xdr:col>
      <xdr:colOff>177800</xdr:colOff>
      <xdr:row>59</xdr:row>
      <xdr:rowOff>63543</xdr:rowOff>
    </xdr:to>
    <xdr:cxnSp macro="">
      <xdr:nvCxnSpPr>
        <xdr:cNvPr id="804" name="直線コネクタ 803"/>
        <xdr:cNvCxnSpPr/>
      </xdr:nvCxnSpPr>
      <xdr:spPr>
        <a:xfrm>
          <a:off x="20434300" y="9993797"/>
          <a:ext cx="889000" cy="18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5" name="フローチャート: 判断 804"/>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6" name="テキスト ボックス 805"/>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49697</xdr:rowOff>
    </xdr:from>
    <xdr:to>
      <xdr:col>107</xdr:col>
      <xdr:colOff>50800</xdr:colOff>
      <xdr:row>59</xdr:row>
      <xdr:rowOff>31964</xdr:rowOff>
    </xdr:to>
    <xdr:cxnSp macro="">
      <xdr:nvCxnSpPr>
        <xdr:cNvPr id="807" name="直線コネクタ 806"/>
        <xdr:cNvCxnSpPr/>
      </xdr:nvCxnSpPr>
      <xdr:spPr>
        <a:xfrm flipV="1">
          <a:off x="19545300" y="9993797"/>
          <a:ext cx="8890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8" name="フローチャート: 判断 807"/>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9" name="テキスト ボックス 808"/>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939</xdr:rowOff>
    </xdr:from>
    <xdr:to>
      <xdr:col>102</xdr:col>
      <xdr:colOff>114300</xdr:colOff>
      <xdr:row>59</xdr:row>
      <xdr:rowOff>31964</xdr:rowOff>
    </xdr:to>
    <xdr:cxnSp macro="">
      <xdr:nvCxnSpPr>
        <xdr:cNvPr id="810" name="直線コネクタ 809"/>
        <xdr:cNvCxnSpPr/>
      </xdr:nvCxnSpPr>
      <xdr:spPr>
        <a:xfrm>
          <a:off x="18656300" y="101164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1" name="フローチャート: 判断 810"/>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2" name="テキスト ボックス 811"/>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3" name="フローチャート: 判断 812"/>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4" name="テキスト ボックス 813"/>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23259</xdr:rowOff>
    </xdr:from>
    <xdr:to>
      <xdr:col>116</xdr:col>
      <xdr:colOff>114300</xdr:colOff>
      <xdr:row>59</xdr:row>
      <xdr:rowOff>124859</xdr:rowOff>
    </xdr:to>
    <xdr:sp macro="" textlink="">
      <xdr:nvSpPr>
        <xdr:cNvPr id="820" name="楕円 819"/>
        <xdr:cNvSpPr/>
      </xdr:nvSpPr>
      <xdr:spPr>
        <a:xfrm>
          <a:off x="22110700" y="101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109636</xdr:rowOff>
    </xdr:from>
    <xdr:ext cx="378565" cy="259045"/>
    <xdr:sp macro="" textlink="">
      <xdr:nvSpPr>
        <xdr:cNvPr id="821" name="貸付金該当値テキスト"/>
        <xdr:cNvSpPr txBox="1"/>
      </xdr:nvSpPr>
      <xdr:spPr>
        <a:xfrm>
          <a:off x="22212300" y="1005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12743</xdr:rowOff>
    </xdr:from>
    <xdr:to>
      <xdr:col>112</xdr:col>
      <xdr:colOff>38100</xdr:colOff>
      <xdr:row>59</xdr:row>
      <xdr:rowOff>114343</xdr:rowOff>
    </xdr:to>
    <xdr:sp macro="" textlink="">
      <xdr:nvSpPr>
        <xdr:cNvPr id="822" name="楕円 821"/>
        <xdr:cNvSpPr/>
      </xdr:nvSpPr>
      <xdr:spPr>
        <a:xfrm>
          <a:off x="21272500" y="101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105470</xdr:rowOff>
    </xdr:from>
    <xdr:ext cx="469744" cy="259045"/>
    <xdr:sp macro="" textlink="">
      <xdr:nvSpPr>
        <xdr:cNvPr id="823" name="テキスト ボックス 822"/>
        <xdr:cNvSpPr txBox="1"/>
      </xdr:nvSpPr>
      <xdr:spPr>
        <a:xfrm>
          <a:off x="21088428" y="10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170347</xdr:rowOff>
    </xdr:from>
    <xdr:to>
      <xdr:col>107</xdr:col>
      <xdr:colOff>101600</xdr:colOff>
      <xdr:row>58</xdr:row>
      <xdr:rowOff>100497</xdr:rowOff>
    </xdr:to>
    <xdr:sp macro="" textlink="">
      <xdr:nvSpPr>
        <xdr:cNvPr id="824" name="楕円 823"/>
        <xdr:cNvSpPr/>
      </xdr:nvSpPr>
      <xdr:spPr>
        <a:xfrm>
          <a:off x="20383500" y="99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91624</xdr:rowOff>
    </xdr:from>
    <xdr:ext cx="469744" cy="259045"/>
    <xdr:sp macro="" textlink="">
      <xdr:nvSpPr>
        <xdr:cNvPr id="825" name="テキスト ボックス 824"/>
        <xdr:cNvSpPr txBox="1"/>
      </xdr:nvSpPr>
      <xdr:spPr>
        <a:xfrm>
          <a:off x="20199428" y="1003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152614</xdr:rowOff>
    </xdr:from>
    <xdr:to>
      <xdr:col>102</xdr:col>
      <xdr:colOff>165100</xdr:colOff>
      <xdr:row>59</xdr:row>
      <xdr:rowOff>82764</xdr:rowOff>
    </xdr:to>
    <xdr:sp macro="" textlink="">
      <xdr:nvSpPr>
        <xdr:cNvPr id="826" name="楕円 825"/>
        <xdr:cNvSpPr/>
      </xdr:nvSpPr>
      <xdr:spPr>
        <a:xfrm>
          <a:off x="19494500" y="100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73891</xdr:rowOff>
    </xdr:from>
    <xdr:ext cx="469744" cy="259045"/>
    <xdr:sp macro="" textlink="">
      <xdr:nvSpPr>
        <xdr:cNvPr id="827" name="テキスト ボックス 826"/>
        <xdr:cNvSpPr txBox="1"/>
      </xdr:nvSpPr>
      <xdr:spPr>
        <a:xfrm>
          <a:off x="19310428" y="1018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121589</xdr:rowOff>
    </xdr:from>
    <xdr:to>
      <xdr:col>98</xdr:col>
      <xdr:colOff>38100</xdr:colOff>
      <xdr:row>59</xdr:row>
      <xdr:rowOff>51739</xdr:rowOff>
    </xdr:to>
    <xdr:sp macro="" textlink="">
      <xdr:nvSpPr>
        <xdr:cNvPr id="828" name="楕円 827"/>
        <xdr:cNvSpPr/>
      </xdr:nvSpPr>
      <xdr:spPr>
        <a:xfrm>
          <a:off x="18605500" y="10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42866</xdr:rowOff>
    </xdr:from>
    <xdr:ext cx="469744" cy="259045"/>
    <xdr:sp macro="" textlink="">
      <xdr:nvSpPr>
        <xdr:cNvPr id="829" name="テキスト ボックス 828"/>
        <xdr:cNvSpPr txBox="1"/>
      </xdr:nvSpPr>
      <xdr:spPr>
        <a:xfrm>
          <a:off x="18421428" y="1015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4" name="直線コネクタ 853"/>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5" name="繰出金最小値テキスト"/>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6" name="直線コネクタ 855"/>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7" name="繰出金最大値テキスト"/>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8" name="直線コネクタ 857"/>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139891</xdr:rowOff>
    </xdr:from>
    <xdr:to>
      <xdr:col>116</xdr:col>
      <xdr:colOff>63500</xdr:colOff>
      <xdr:row>76</xdr:row>
      <xdr:rowOff>48031</xdr:rowOff>
    </xdr:to>
    <xdr:cxnSp macro="">
      <xdr:nvCxnSpPr>
        <xdr:cNvPr id="859" name="直線コネクタ 858"/>
        <xdr:cNvCxnSpPr/>
      </xdr:nvCxnSpPr>
      <xdr:spPr>
        <a:xfrm flipV="1">
          <a:off x="21323300" y="12998641"/>
          <a:ext cx="8382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60" name="繰出金平均値テキスト"/>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1" name="フローチャート: 判断 860"/>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48031</xdr:rowOff>
    </xdr:from>
    <xdr:to>
      <xdr:col>111</xdr:col>
      <xdr:colOff>177800</xdr:colOff>
      <xdr:row>76</xdr:row>
      <xdr:rowOff>56375</xdr:rowOff>
    </xdr:to>
    <xdr:cxnSp macro="">
      <xdr:nvCxnSpPr>
        <xdr:cNvPr id="862" name="直線コネクタ 861"/>
        <xdr:cNvCxnSpPr/>
      </xdr:nvCxnSpPr>
      <xdr:spPr>
        <a:xfrm flipV="1">
          <a:off x="20434300" y="1307823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3" name="フローチャート: 判断 862"/>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4" name="テキスト ボックス 863"/>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105258</xdr:rowOff>
    </xdr:from>
    <xdr:to>
      <xdr:col>107</xdr:col>
      <xdr:colOff>50800</xdr:colOff>
      <xdr:row>76</xdr:row>
      <xdr:rowOff>56375</xdr:rowOff>
    </xdr:to>
    <xdr:cxnSp macro="">
      <xdr:nvCxnSpPr>
        <xdr:cNvPr id="865" name="直線コネクタ 864"/>
        <xdr:cNvCxnSpPr/>
      </xdr:nvCxnSpPr>
      <xdr:spPr>
        <a:xfrm>
          <a:off x="19545300" y="12964008"/>
          <a:ext cx="889000" cy="1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6" name="フローチャート: 判断 865"/>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7" name="テキスト ボックス 866"/>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105258</xdr:rowOff>
    </xdr:from>
    <xdr:to>
      <xdr:col>102</xdr:col>
      <xdr:colOff>114300</xdr:colOff>
      <xdr:row>75</xdr:row>
      <xdr:rowOff>162637</xdr:rowOff>
    </xdr:to>
    <xdr:cxnSp macro="">
      <xdr:nvCxnSpPr>
        <xdr:cNvPr id="868" name="直線コネクタ 867"/>
        <xdr:cNvCxnSpPr/>
      </xdr:nvCxnSpPr>
      <xdr:spPr>
        <a:xfrm flipV="1">
          <a:off x="18656300" y="12964008"/>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9" name="フローチャート: 判断 868"/>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70" name="テキスト ボックス 869"/>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1" name="フローチャート: 判断 870"/>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2" name="テキスト ボックス 871"/>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89091</xdr:rowOff>
    </xdr:from>
    <xdr:to>
      <xdr:col>116</xdr:col>
      <xdr:colOff>114300</xdr:colOff>
      <xdr:row>76</xdr:row>
      <xdr:rowOff>19241</xdr:rowOff>
    </xdr:to>
    <xdr:sp macro="" textlink="">
      <xdr:nvSpPr>
        <xdr:cNvPr id="878" name="楕円 877"/>
        <xdr:cNvSpPr/>
      </xdr:nvSpPr>
      <xdr:spPr>
        <a:xfrm>
          <a:off x="221107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67518</xdr:rowOff>
    </xdr:from>
    <xdr:ext cx="534377" cy="259045"/>
    <xdr:sp macro="" textlink="">
      <xdr:nvSpPr>
        <xdr:cNvPr id="879" name="繰出金該当値テキスト"/>
        <xdr:cNvSpPr txBox="1"/>
      </xdr:nvSpPr>
      <xdr:spPr>
        <a:xfrm>
          <a:off x="22212300" y="129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168681</xdr:rowOff>
    </xdr:from>
    <xdr:to>
      <xdr:col>112</xdr:col>
      <xdr:colOff>38100</xdr:colOff>
      <xdr:row>76</xdr:row>
      <xdr:rowOff>98831</xdr:rowOff>
    </xdr:to>
    <xdr:sp macro="" textlink="">
      <xdr:nvSpPr>
        <xdr:cNvPr id="880" name="楕円 879"/>
        <xdr:cNvSpPr/>
      </xdr:nvSpPr>
      <xdr:spPr>
        <a:xfrm>
          <a:off x="21272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89958</xdr:rowOff>
    </xdr:from>
    <xdr:ext cx="534377" cy="259045"/>
    <xdr:sp macro="" textlink="">
      <xdr:nvSpPr>
        <xdr:cNvPr id="881" name="テキスト ボックス 880"/>
        <xdr:cNvSpPr txBox="1"/>
      </xdr:nvSpPr>
      <xdr:spPr>
        <a:xfrm>
          <a:off x="21056111"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5575</xdr:rowOff>
    </xdr:from>
    <xdr:to>
      <xdr:col>107</xdr:col>
      <xdr:colOff>101600</xdr:colOff>
      <xdr:row>76</xdr:row>
      <xdr:rowOff>107175</xdr:rowOff>
    </xdr:to>
    <xdr:sp macro="" textlink="">
      <xdr:nvSpPr>
        <xdr:cNvPr id="882" name="楕円 881"/>
        <xdr:cNvSpPr/>
      </xdr:nvSpPr>
      <xdr:spPr>
        <a:xfrm>
          <a:off x="20383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98302</xdr:rowOff>
    </xdr:from>
    <xdr:ext cx="534377" cy="259045"/>
    <xdr:sp macro="" textlink="">
      <xdr:nvSpPr>
        <xdr:cNvPr id="883" name="テキスト ボックス 882"/>
        <xdr:cNvSpPr txBox="1"/>
      </xdr:nvSpPr>
      <xdr:spPr>
        <a:xfrm>
          <a:off x="20167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54458</xdr:rowOff>
    </xdr:from>
    <xdr:to>
      <xdr:col>102</xdr:col>
      <xdr:colOff>165100</xdr:colOff>
      <xdr:row>75</xdr:row>
      <xdr:rowOff>156059</xdr:rowOff>
    </xdr:to>
    <xdr:sp macro="" textlink="">
      <xdr:nvSpPr>
        <xdr:cNvPr id="884" name="楕円 883"/>
        <xdr:cNvSpPr/>
      </xdr:nvSpPr>
      <xdr:spPr>
        <a:xfrm>
          <a:off x="19494500" y="12913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1135</xdr:rowOff>
    </xdr:from>
    <xdr:ext cx="534377" cy="259045"/>
    <xdr:sp macro="" textlink="">
      <xdr:nvSpPr>
        <xdr:cNvPr id="885" name="テキスト ボックス 884"/>
        <xdr:cNvSpPr txBox="1"/>
      </xdr:nvSpPr>
      <xdr:spPr>
        <a:xfrm>
          <a:off x="19278111" y="126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41987</xdr:rowOff>
    </xdr:to>
    <xdr:sp macro="" textlink="">
      <xdr:nvSpPr>
        <xdr:cNvPr id="886" name="楕円 885"/>
        <xdr:cNvSpPr/>
      </xdr:nvSpPr>
      <xdr:spPr>
        <a:xfrm>
          <a:off x="18605500" y="129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33114</xdr:rowOff>
    </xdr:from>
    <xdr:ext cx="534377" cy="259045"/>
    <xdr:sp macro="" textlink="">
      <xdr:nvSpPr>
        <xdr:cNvPr id="887" name="テキスト ボックス 886"/>
        <xdr:cNvSpPr txBox="1"/>
      </xdr:nvSpPr>
      <xdr:spPr>
        <a:xfrm>
          <a:off x="18389111" y="1306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人件費は、県費負担教職員の権限移譲に伴う給与費負担の増により平成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年度に大きく増加し、以降はほぼ横ばいとなっています。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年７月豪雨災害による住宅応急修理等のため、平成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年度に増加し、類似団体平均を上回っていましたが、令和元年度は、当該費用の減により、類似団体平均以下となっています。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同じく、災害復旧費も、平成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年７月豪雨災害に伴う土木施設や農林水産業施設の災害復旧のため、平成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年度に事業費が増加しました。こちらは災害復旧事業が続いていることから、令和元年度も増加しています。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新規整備）は、義務教育学校への空調の整備等により増加し、類似団体平均を上回っている一方、普通建設事業費（更新整備）は公民館の改修工事の終了等により減少し、類似団体平均を下回っています。</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施設型給付費の増加等、社会保障関係経費の増により、右肩上がりに増加しています。また同様に、社会保障関係経費の増加に伴い、介護保険費特別会計への繰出が増えたため、繰出金も増加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積立金は、財政調整基金への積立額の減少等により、２年連続で減少となりました。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708,973
694,635
789.95
341,027,325
325,774,791
10,010,133
196,182,140
328,006,816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30299</xdr:rowOff>
    </xdr:from>
    <xdr:to>
      <xdr:col>24</xdr:col>
      <xdr:colOff>63500</xdr:colOff>
      <xdr:row>32</xdr:row>
      <xdr:rowOff>46627</xdr:rowOff>
    </xdr:to>
    <xdr:cxnSp macro="">
      <xdr:nvCxnSpPr>
        <xdr:cNvPr id="63" name="直線コネクタ 62"/>
        <xdr:cNvCxnSpPr/>
      </xdr:nvCxnSpPr>
      <xdr:spPr>
        <a:xfrm>
          <a:off x="3797300" y="55166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27033</xdr:rowOff>
    </xdr:from>
    <xdr:to>
      <xdr:col>19</xdr:col>
      <xdr:colOff>177800</xdr:colOff>
      <xdr:row>32</xdr:row>
      <xdr:rowOff>30299</xdr:rowOff>
    </xdr:to>
    <xdr:cxnSp macro="">
      <xdr:nvCxnSpPr>
        <xdr:cNvPr id="66" name="直線コネクタ 65"/>
        <xdr:cNvCxnSpPr/>
      </xdr:nvCxnSpPr>
      <xdr:spPr>
        <a:xfrm>
          <a:off x="2908300" y="5513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27033</xdr:rowOff>
    </xdr:from>
    <xdr:to>
      <xdr:col>15</xdr:col>
      <xdr:colOff>50800</xdr:colOff>
      <xdr:row>32</xdr:row>
      <xdr:rowOff>31931</xdr:rowOff>
    </xdr:to>
    <xdr:cxnSp macro="">
      <xdr:nvCxnSpPr>
        <xdr:cNvPr id="69" name="直線コネクタ 68"/>
        <xdr:cNvCxnSpPr/>
      </xdr:nvCxnSpPr>
      <xdr:spPr>
        <a:xfrm flipV="1">
          <a:off x="2019300" y="5513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10704</xdr:rowOff>
    </xdr:from>
    <xdr:to>
      <xdr:col>10</xdr:col>
      <xdr:colOff>114300</xdr:colOff>
      <xdr:row>32</xdr:row>
      <xdr:rowOff>31931</xdr:rowOff>
    </xdr:to>
    <xdr:cxnSp macro="">
      <xdr:nvCxnSpPr>
        <xdr:cNvPr id="72" name="直線コネクタ 71"/>
        <xdr:cNvCxnSpPr/>
      </xdr:nvCxnSpPr>
      <xdr:spPr>
        <a:xfrm>
          <a:off x="1130300" y="5154204"/>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167277</xdr:rowOff>
    </xdr:from>
    <xdr:to>
      <xdr:col>24</xdr:col>
      <xdr:colOff>114300</xdr:colOff>
      <xdr:row>32</xdr:row>
      <xdr:rowOff>97427</xdr:rowOff>
    </xdr:to>
    <xdr:sp macro="" textlink="">
      <xdr:nvSpPr>
        <xdr:cNvPr id="82" name="楕円 81"/>
        <xdr:cNvSpPr/>
      </xdr:nvSpPr>
      <xdr:spPr>
        <a:xfrm>
          <a:off x="45847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18704</xdr:rowOff>
    </xdr:from>
    <xdr:ext cx="469744" cy="259045"/>
    <xdr:sp macro="" textlink="">
      <xdr:nvSpPr>
        <xdr:cNvPr id="83" name="議会費該当値テキスト"/>
        <xdr:cNvSpPr txBox="1"/>
      </xdr:nvSpPr>
      <xdr:spPr>
        <a:xfrm>
          <a:off x="4686300" y="533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150949</xdr:rowOff>
    </xdr:from>
    <xdr:to>
      <xdr:col>20</xdr:col>
      <xdr:colOff>38100</xdr:colOff>
      <xdr:row>32</xdr:row>
      <xdr:rowOff>81099</xdr:rowOff>
    </xdr:to>
    <xdr:sp macro="" textlink="">
      <xdr:nvSpPr>
        <xdr:cNvPr id="84" name="楕円 83"/>
        <xdr:cNvSpPr/>
      </xdr:nvSpPr>
      <xdr:spPr>
        <a:xfrm>
          <a:off x="3746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97626</xdr:rowOff>
    </xdr:from>
    <xdr:ext cx="469744" cy="259045"/>
    <xdr:sp macro="" textlink="">
      <xdr:nvSpPr>
        <xdr:cNvPr id="85" name="テキスト ボックス 84"/>
        <xdr:cNvSpPr txBox="1"/>
      </xdr:nvSpPr>
      <xdr:spPr>
        <a:xfrm>
          <a:off x="3562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147683</xdr:rowOff>
    </xdr:from>
    <xdr:to>
      <xdr:col>15</xdr:col>
      <xdr:colOff>101600</xdr:colOff>
      <xdr:row>32</xdr:row>
      <xdr:rowOff>77833</xdr:rowOff>
    </xdr:to>
    <xdr:sp macro="" textlink="">
      <xdr:nvSpPr>
        <xdr:cNvPr id="86" name="楕円 85"/>
        <xdr:cNvSpPr/>
      </xdr:nvSpPr>
      <xdr:spPr>
        <a:xfrm>
          <a:off x="2857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94360</xdr:rowOff>
    </xdr:from>
    <xdr:ext cx="469744" cy="259045"/>
    <xdr:sp macro="" textlink="">
      <xdr:nvSpPr>
        <xdr:cNvPr id="87" name="テキスト ボックス 86"/>
        <xdr:cNvSpPr txBox="1"/>
      </xdr:nvSpPr>
      <xdr:spPr>
        <a:xfrm>
          <a:off x="2673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152581</xdr:rowOff>
    </xdr:from>
    <xdr:to>
      <xdr:col>10</xdr:col>
      <xdr:colOff>165100</xdr:colOff>
      <xdr:row>32</xdr:row>
      <xdr:rowOff>82731</xdr:rowOff>
    </xdr:to>
    <xdr:sp macro="" textlink="">
      <xdr:nvSpPr>
        <xdr:cNvPr id="88" name="楕円 87"/>
        <xdr:cNvSpPr/>
      </xdr:nvSpPr>
      <xdr:spPr>
        <a:xfrm>
          <a:off x="1968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99258</xdr:rowOff>
    </xdr:from>
    <xdr:ext cx="469744" cy="259045"/>
    <xdr:sp macro="" textlink="">
      <xdr:nvSpPr>
        <xdr:cNvPr id="89" name="テキスト ボックス 88"/>
        <xdr:cNvSpPr txBox="1"/>
      </xdr:nvSpPr>
      <xdr:spPr>
        <a:xfrm>
          <a:off x="1784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131354</xdr:rowOff>
    </xdr:from>
    <xdr:to>
      <xdr:col>6</xdr:col>
      <xdr:colOff>38100</xdr:colOff>
      <xdr:row>30</xdr:row>
      <xdr:rowOff>61504</xdr:rowOff>
    </xdr:to>
    <xdr:sp macro="" textlink="">
      <xdr:nvSpPr>
        <xdr:cNvPr id="90" name="楕円 89"/>
        <xdr:cNvSpPr/>
      </xdr:nvSpPr>
      <xdr:spPr>
        <a:xfrm>
          <a:off x="1079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78031</xdr:rowOff>
    </xdr:from>
    <xdr:ext cx="469744" cy="259045"/>
    <xdr:sp macro="" textlink="">
      <xdr:nvSpPr>
        <xdr:cNvPr id="91" name="テキスト ボックス 90"/>
        <xdr:cNvSpPr txBox="1"/>
      </xdr:nvSpPr>
      <xdr:spPr>
        <a:xfrm>
          <a:off x="895428"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138824</xdr:rowOff>
    </xdr:from>
    <xdr:to>
      <xdr:col>24</xdr:col>
      <xdr:colOff>63500</xdr:colOff>
      <xdr:row>56</xdr:row>
      <xdr:rowOff>149606</xdr:rowOff>
    </xdr:to>
    <xdr:cxnSp macro="">
      <xdr:nvCxnSpPr>
        <xdr:cNvPr id="121" name="直線コネクタ 120"/>
        <xdr:cNvCxnSpPr/>
      </xdr:nvCxnSpPr>
      <xdr:spPr>
        <a:xfrm>
          <a:off x="3797300" y="9568574"/>
          <a:ext cx="838200" cy="1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21704</xdr:rowOff>
    </xdr:from>
    <xdr:to>
      <xdr:col>19</xdr:col>
      <xdr:colOff>177800</xdr:colOff>
      <xdr:row>55</xdr:row>
      <xdr:rowOff>138824</xdr:rowOff>
    </xdr:to>
    <xdr:cxnSp macro="">
      <xdr:nvCxnSpPr>
        <xdr:cNvPr id="124" name="直線コネクタ 123"/>
        <xdr:cNvCxnSpPr/>
      </xdr:nvCxnSpPr>
      <xdr:spPr>
        <a:xfrm>
          <a:off x="2908300" y="9451454"/>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21704</xdr:rowOff>
    </xdr:from>
    <xdr:to>
      <xdr:col>15</xdr:col>
      <xdr:colOff>50800</xdr:colOff>
      <xdr:row>56</xdr:row>
      <xdr:rowOff>57214</xdr:rowOff>
    </xdr:to>
    <xdr:cxnSp macro="">
      <xdr:nvCxnSpPr>
        <xdr:cNvPr id="127" name="直線コネクタ 126"/>
        <xdr:cNvCxnSpPr/>
      </xdr:nvCxnSpPr>
      <xdr:spPr>
        <a:xfrm flipV="1">
          <a:off x="2019300" y="9451454"/>
          <a:ext cx="889000" cy="20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57214</xdr:rowOff>
    </xdr:from>
    <xdr:to>
      <xdr:col>10</xdr:col>
      <xdr:colOff>114300</xdr:colOff>
      <xdr:row>56</xdr:row>
      <xdr:rowOff>94170</xdr:rowOff>
    </xdr:to>
    <xdr:cxnSp macro="">
      <xdr:nvCxnSpPr>
        <xdr:cNvPr id="130" name="直線コネクタ 129"/>
        <xdr:cNvCxnSpPr/>
      </xdr:nvCxnSpPr>
      <xdr:spPr>
        <a:xfrm flipV="1">
          <a:off x="1130300" y="9658414"/>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98806</xdr:rowOff>
    </xdr:from>
    <xdr:to>
      <xdr:col>24</xdr:col>
      <xdr:colOff>114300</xdr:colOff>
      <xdr:row>57</xdr:row>
      <xdr:rowOff>28956</xdr:rowOff>
    </xdr:to>
    <xdr:sp macro="" textlink="">
      <xdr:nvSpPr>
        <xdr:cNvPr id="140" name="楕円 139"/>
        <xdr:cNvSpPr/>
      </xdr:nvSpPr>
      <xdr:spPr>
        <a:xfrm>
          <a:off x="4584700" y="97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77233</xdr:rowOff>
    </xdr:from>
    <xdr:ext cx="534377" cy="259045"/>
    <xdr:sp macro="" textlink="">
      <xdr:nvSpPr>
        <xdr:cNvPr id="141" name="総務費該当値テキスト"/>
        <xdr:cNvSpPr txBox="1"/>
      </xdr:nvSpPr>
      <xdr:spPr>
        <a:xfrm>
          <a:off x="4686300" y="96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88024</xdr:rowOff>
    </xdr:from>
    <xdr:to>
      <xdr:col>20</xdr:col>
      <xdr:colOff>38100</xdr:colOff>
      <xdr:row>56</xdr:row>
      <xdr:rowOff>18174</xdr:rowOff>
    </xdr:to>
    <xdr:sp macro="" textlink="">
      <xdr:nvSpPr>
        <xdr:cNvPr id="142" name="楕円 141"/>
        <xdr:cNvSpPr/>
      </xdr:nvSpPr>
      <xdr:spPr>
        <a:xfrm>
          <a:off x="3746500" y="95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34701</xdr:rowOff>
    </xdr:from>
    <xdr:ext cx="534377" cy="259045"/>
    <xdr:sp macro="" textlink="">
      <xdr:nvSpPr>
        <xdr:cNvPr id="143" name="テキスト ボックス 142"/>
        <xdr:cNvSpPr txBox="1"/>
      </xdr:nvSpPr>
      <xdr:spPr>
        <a:xfrm>
          <a:off x="3530111" y="92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142354</xdr:rowOff>
    </xdr:from>
    <xdr:to>
      <xdr:col>15</xdr:col>
      <xdr:colOff>101600</xdr:colOff>
      <xdr:row>55</xdr:row>
      <xdr:rowOff>72504</xdr:rowOff>
    </xdr:to>
    <xdr:sp macro="" textlink="">
      <xdr:nvSpPr>
        <xdr:cNvPr id="144" name="楕円 143"/>
        <xdr:cNvSpPr/>
      </xdr:nvSpPr>
      <xdr:spPr>
        <a:xfrm>
          <a:off x="2857500" y="94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89031</xdr:rowOff>
    </xdr:from>
    <xdr:ext cx="534377" cy="259045"/>
    <xdr:sp macro="" textlink="">
      <xdr:nvSpPr>
        <xdr:cNvPr id="145" name="テキスト ボックス 144"/>
        <xdr:cNvSpPr txBox="1"/>
      </xdr:nvSpPr>
      <xdr:spPr>
        <a:xfrm>
          <a:off x="2641111" y="91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6414</xdr:rowOff>
    </xdr:from>
    <xdr:to>
      <xdr:col>10</xdr:col>
      <xdr:colOff>165100</xdr:colOff>
      <xdr:row>56</xdr:row>
      <xdr:rowOff>108014</xdr:rowOff>
    </xdr:to>
    <xdr:sp macro="" textlink="">
      <xdr:nvSpPr>
        <xdr:cNvPr id="146" name="楕円 145"/>
        <xdr:cNvSpPr/>
      </xdr:nvSpPr>
      <xdr:spPr>
        <a:xfrm>
          <a:off x="1968500" y="96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124541</xdr:rowOff>
    </xdr:from>
    <xdr:ext cx="534377" cy="259045"/>
    <xdr:sp macro="" textlink="">
      <xdr:nvSpPr>
        <xdr:cNvPr id="147" name="テキスト ボックス 146"/>
        <xdr:cNvSpPr txBox="1"/>
      </xdr:nvSpPr>
      <xdr:spPr>
        <a:xfrm>
          <a:off x="1752111" y="93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43370</xdr:rowOff>
    </xdr:from>
    <xdr:to>
      <xdr:col>6</xdr:col>
      <xdr:colOff>38100</xdr:colOff>
      <xdr:row>56</xdr:row>
      <xdr:rowOff>144970</xdr:rowOff>
    </xdr:to>
    <xdr:sp macro="" textlink="">
      <xdr:nvSpPr>
        <xdr:cNvPr id="148" name="楕円 147"/>
        <xdr:cNvSpPr/>
      </xdr:nvSpPr>
      <xdr:spPr>
        <a:xfrm>
          <a:off x="10795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136097</xdr:rowOff>
    </xdr:from>
    <xdr:ext cx="534377" cy="259045"/>
    <xdr:sp macro="" textlink="">
      <xdr:nvSpPr>
        <xdr:cNvPr id="149" name="テキスト ボックス 148"/>
        <xdr:cNvSpPr txBox="1"/>
      </xdr:nvSpPr>
      <xdr:spPr>
        <a:xfrm>
          <a:off x="863111" y="97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7319</xdr:rowOff>
    </xdr:from>
    <xdr:to>
      <xdr:col>24</xdr:col>
      <xdr:colOff>63500</xdr:colOff>
      <xdr:row>76</xdr:row>
      <xdr:rowOff>66700</xdr:rowOff>
    </xdr:to>
    <xdr:cxnSp macro="">
      <xdr:nvCxnSpPr>
        <xdr:cNvPr id="181" name="直線コネクタ 180"/>
        <xdr:cNvCxnSpPr/>
      </xdr:nvCxnSpPr>
      <xdr:spPr>
        <a:xfrm flipV="1">
          <a:off x="3797300" y="13037519"/>
          <a:ext cx="8382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66700</xdr:rowOff>
    </xdr:from>
    <xdr:to>
      <xdr:col>19</xdr:col>
      <xdr:colOff>177800</xdr:colOff>
      <xdr:row>76</xdr:row>
      <xdr:rowOff>76378</xdr:rowOff>
    </xdr:to>
    <xdr:cxnSp macro="">
      <xdr:nvCxnSpPr>
        <xdr:cNvPr id="184" name="直線コネクタ 183"/>
        <xdr:cNvCxnSpPr/>
      </xdr:nvCxnSpPr>
      <xdr:spPr>
        <a:xfrm flipV="1">
          <a:off x="2908300" y="1309690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76378</xdr:rowOff>
    </xdr:from>
    <xdr:to>
      <xdr:col>15</xdr:col>
      <xdr:colOff>50800</xdr:colOff>
      <xdr:row>76</xdr:row>
      <xdr:rowOff>122620</xdr:rowOff>
    </xdr:to>
    <xdr:cxnSp macro="">
      <xdr:nvCxnSpPr>
        <xdr:cNvPr id="187" name="直線コネクタ 186"/>
        <xdr:cNvCxnSpPr/>
      </xdr:nvCxnSpPr>
      <xdr:spPr>
        <a:xfrm flipV="1">
          <a:off x="2019300" y="1310657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122620</xdr:rowOff>
    </xdr:from>
    <xdr:to>
      <xdr:col>10</xdr:col>
      <xdr:colOff>114300</xdr:colOff>
      <xdr:row>76</xdr:row>
      <xdr:rowOff>164508</xdr:rowOff>
    </xdr:to>
    <xdr:cxnSp macro="">
      <xdr:nvCxnSpPr>
        <xdr:cNvPr id="190" name="直線コネクタ 189"/>
        <xdr:cNvCxnSpPr/>
      </xdr:nvCxnSpPr>
      <xdr:spPr>
        <a:xfrm flipV="1">
          <a:off x="1130300" y="1315282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127969</xdr:rowOff>
    </xdr:from>
    <xdr:to>
      <xdr:col>24</xdr:col>
      <xdr:colOff>114300</xdr:colOff>
      <xdr:row>76</xdr:row>
      <xdr:rowOff>58119</xdr:rowOff>
    </xdr:to>
    <xdr:sp macro="" textlink="">
      <xdr:nvSpPr>
        <xdr:cNvPr id="200" name="楕円 199"/>
        <xdr:cNvSpPr/>
      </xdr:nvSpPr>
      <xdr:spPr>
        <a:xfrm>
          <a:off x="4584700" y="129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106396</xdr:rowOff>
    </xdr:from>
    <xdr:ext cx="599010" cy="259045"/>
    <xdr:sp macro="" textlink="">
      <xdr:nvSpPr>
        <xdr:cNvPr id="201" name="民生費該当値テキスト"/>
        <xdr:cNvSpPr txBox="1"/>
      </xdr:nvSpPr>
      <xdr:spPr>
        <a:xfrm>
          <a:off x="4686300" y="1296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15900</xdr:rowOff>
    </xdr:from>
    <xdr:to>
      <xdr:col>20</xdr:col>
      <xdr:colOff>38100</xdr:colOff>
      <xdr:row>76</xdr:row>
      <xdr:rowOff>117500</xdr:rowOff>
    </xdr:to>
    <xdr:sp macro="" textlink="">
      <xdr:nvSpPr>
        <xdr:cNvPr id="202" name="楕円 201"/>
        <xdr:cNvSpPr/>
      </xdr:nvSpPr>
      <xdr:spPr>
        <a:xfrm>
          <a:off x="3746500" y="130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108627</xdr:rowOff>
    </xdr:from>
    <xdr:ext cx="599010" cy="259045"/>
    <xdr:sp macro="" textlink="">
      <xdr:nvSpPr>
        <xdr:cNvPr id="203" name="テキスト ボックス 202"/>
        <xdr:cNvSpPr txBox="1"/>
      </xdr:nvSpPr>
      <xdr:spPr>
        <a:xfrm>
          <a:off x="3497795" y="131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25578</xdr:rowOff>
    </xdr:from>
    <xdr:to>
      <xdr:col>15</xdr:col>
      <xdr:colOff>101600</xdr:colOff>
      <xdr:row>76</xdr:row>
      <xdr:rowOff>127178</xdr:rowOff>
    </xdr:to>
    <xdr:sp macro="" textlink="">
      <xdr:nvSpPr>
        <xdr:cNvPr id="204" name="楕円 203"/>
        <xdr:cNvSpPr/>
      </xdr:nvSpPr>
      <xdr:spPr>
        <a:xfrm>
          <a:off x="2857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118305</xdr:rowOff>
    </xdr:from>
    <xdr:ext cx="599010" cy="259045"/>
    <xdr:sp macro="" textlink="">
      <xdr:nvSpPr>
        <xdr:cNvPr id="205" name="テキスト ボックス 204"/>
        <xdr:cNvSpPr txBox="1"/>
      </xdr:nvSpPr>
      <xdr:spPr>
        <a:xfrm>
          <a:off x="2608795" y="131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71820</xdr:rowOff>
    </xdr:from>
    <xdr:to>
      <xdr:col>10</xdr:col>
      <xdr:colOff>165100</xdr:colOff>
      <xdr:row>77</xdr:row>
      <xdr:rowOff>1970</xdr:rowOff>
    </xdr:to>
    <xdr:sp macro="" textlink="">
      <xdr:nvSpPr>
        <xdr:cNvPr id="206" name="楕円 205"/>
        <xdr:cNvSpPr/>
      </xdr:nvSpPr>
      <xdr:spPr>
        <a:xfrm>
          <a:off x="1968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164547</xdr:rowOff>
    </xdr:from>
    <xdr:ext cx="599010" cy="259045"/>
    <xdr:sp macro="" textlink="">
      <xdr:nvSpPr>
        <xdr:cNvPr id="207" name="テキスト ボックス 206"/>
        <xdr:cNvSpPr txBox="1"/>
      </xdr:nvSpPr>
      <xdr:spPr>
        <a:xfrm>
          <a:off x="1719795" y="13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113708</xdr:rowOff>
    </xdr:from>
    <xdr:to>
      <xdr:col>6</xdr:col>
      <xdr:colOff>38100</xdr:colOff>
      <xdr:row>77</xdr:row>
      <xdr:rowOff>43858</xdr:rowOff>
    </xdr:to>
    <xdr:sp macro="" textlink="">
      <xdr:nvSpPr>
        <xdr:cNvPr id="208" name="楕円 207"/>
        <xdr:cNvSpPr/>
      </xdr:nvSpPr>
      <xdr:spPr>
        <a:xfrm>
          <a:off x="1079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34985</xdr:rowOff>
    </xdr:from>
    <xdr:ext cx="599010" cy="259045"/>
    <xdr:sp macro="" textlink="">
      <xdr:nvSpPr>
        <xdr:cNvPr id="209" name="テキスト ボックス 208"/>
        <xdr:cNvSpPr txBox="1"/>
      </xdr:nvSpPr>
      <xdr:spPr>
        <a:xfrm>
          <a:off x="830795"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163855</xdr:rowOff>
    </xdr:from>
    <xdr:to>
      <xdr:col>24</xdr:col>
      <xdr:colOff>63500</xdr:colOff>
      <xdr:row>95</xdr:row>
      <xdr:rowOff>145681</xdr:rowOff>
    </xdr:to>
    <xdr:cxnSp macro="">
      <xdr:nvCxnSpPr>
        <xdr:cNvPr id="239" name="直線コネクタ 238"/>
        <xdr:cNvCxnSpPr/>
      </xdr:nvCxnSpPr>
      <xdr:spPr>
        <a:xfrm>
          <a:off x="3797300" y="16280155"/>
          <a:ext cx="838200" cy="1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163855</xdr:rowOff>
    </xdr:from>
    <xdr:to>
      <xdr:col>19</xdr:col>
      <xdr:colOff>177800</xdr:colOff>
      <xdr:row>96</xdr:row>
      <xdr:rowOff>26733</xdr:rowOff>
    </xdr:to>
    <xdr:cxnSp macro="">
      <xdr:nvCxnSpPr>
        <xdr:cNvPr id="242" name="直線コネクタ 241"/>
        <xdr:cNvCxnSpPr/>
      </xdr:nvCxnSpPr>
      <xdr:spPr>
        <a:xfrm flipV="1">
          <a:off x="2908300" y="1628015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26733</xdr:rowOff>
    </xdr:from>
    <xdr:to>
      <xdr:col>15</xdr:col>
      <xdr:colOff>50800</xdr:colOff>
      <xdr:row>96</xdr:row>
      <xdr:rowOff>89333</xdr:rowOff>
    </xdr:to>
    <xdr:cxnSp macro="">
      <xdr:nvCxnSpPr>
        <xdr:cNvPr id="245" name="直線コネクタ 244"/>
        <xdr:cNvCxnSpPr/>
      </xdr:nvCxnSpPr>
      <xdr:spPr>
        <a:xfrm flipV="1">
          <a:off x="2019300" y="16485933"/>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96686</xdr:rowOff>
    </xdr:from>
    <xdr:to>
      <xdr:col>10</xdr:col>
      <xdr:colOff>114300</xdr:colOff>
      <xdr:row>96</xdr:row>
      <xdr:rowOff>89333</xdr:rowOff>
    </xdr:to>
    <xdr:cxnSp macro="">
      <xdr:nvCxnSpPr>
        <xdr:cNvPr id="248" name="直線コネクタ 247"/>
        <xdr:cNvCxnSpPr/>
      </xdr:nvCxnSpPr>
      <xdr:spPr>
        <a:xfrm>
          <a:off x="1130300" y="16384436"/>
          <a:ext cx="8890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94881</xdr:rowOff>
    </xdr:from>
    <xdr:to>
      <xdr:col>24</xdr:col>
      <xdr:colOff>114300</xdr:colOff>
      <xdr:row>96</xdr:row>
      <xdr:rowOff>25031</xdr:rowOff>
    </xdr:to>
    <xdr:sp macro="" textlink="">
      <xdr:nvSpPr>
        <xdr:cNvPr id="258" name="楕円 257"/>
        <xdr:cNvSpPr/>
      </xdr:nvSpPr>
      <xdr:spPr>
        <a:xfrm>
          <a:off x="4584700" y="163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73308</xdr:rowOff>
    </xdr:from>
    <xdr:ext cx="534377" cy="259045"/>
    <xdr:sp macro="" textlink="">
      <xdr:nvSpPr>
        <xdr:cNvPr id="259" name="衛生費該当値テキスト"/>
        <xdr:cNvSpPr txBox="1"/>
      </xdr:nvSpPr>
      <xdr:spPr>
        <a:xfrm>
          <a:off x="4686300" y="163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113055</xdr:rowOff>
    </xdr:from>
    <xdr:to>
      <xdr:col>20</xdr:col>
      <xdr:colOff>38100</xdr:colOff>
      <xdr:row>95</xdr:row>
      <xdr:rowOff>43205</xdr:rowOff>
    </xdr:to>
    <xdr:sp macro="" textlink="">
      <xdr:nvSpPr>
        <xdr:cNvPr id="260" name="楕円 259"/>
        <xdr:cNvSpPr/>
      </xdr:nvSpPr>
      <xdr:spPr>
        <a:xfrm>
          <a:off x="3746500" y="162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59732</xdr:rowOff>
    </xdr:from>
    <xdr:ext cx="534377" cy="259045"/>
    <xdr:sp macro="" textlink="">
      <xdr:nvSpPr>
        <xdr:cNvPr id="261" name="テキスト ボックス 260"/>
        <xdr:cNvSpPr txBox="1"/>
      </xdr:nvSpPr>
      <xdr:spPr>
        <a:xfrm>
          <a:off x="3530111" y="16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147383</xdr:rowOff>
    </xdr:from>
    <xdr:to>
      <xdr:col>15</xdr:col>
      <xdr:colOff>101600</xdr:colOff>
      <xdr:row>96</xdr:row>
      <xdr:rowOff>77533</xdr:rowOff>
    </xdr:to>
    <xdr:sp macro="" textlink="">
      <xdr:nvSpPr>
        <xdr:cNvPr id="262" name="楕円 261"/>
        <xdr:cNvSpPr/>
      </xdr:nvSpPr>
      <xdr:spPr>
        <a:xfrm>
          <a:off x="2857500" y="164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94060</xdr:rowOff>
    </xdr:from>
    <xdr:ext cx="534377" cy="259045"/>
    <xdr:sp macro="" textlink="">
      <xdr:nvSpPr>
        <xdr:cNvPr id="263" name="テキスト ボックス 262"/>
        <xdr:cNvSpPr txBox="1"/>
      </xdr:nvSpPr>
      <xdr:spPr>
        <a:xfrm>
          <a:off x="2641111" y="16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38533</xdr:rowOff>
    </xdr:from>
    <xdr:to>
      <xdr:col>10</xdr:col>
      <xdr:colOff>165100</xdr:colOff>
      <xdr:row>96</xdr:row>
      <xdr:rowOff>140133</xdr:rowOff>
    </xdr:to>
    <xdr:sp macro="" textlink="">
      <xdr:nvSpPr>
        <xdr:cNvPr id="264" name="楕円 263"/>
        <xdr:cNvSpPr/>
      </xdr:nvSpPr>
      <xdr:spPr>
        <a:xfrm>
          <a:off x="1968500" y="16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131260</xdr:rowOff>
    </xdr:from>
    <xdr:ext cx="534377" cy="259045"/>
    <xdr:sp macro="" textlink="">
      <xdr:nvSpPr>
        <xdr:cNvPr id="265" name="テキスト ボックス 264"/>
        <xdr:cNvSpPr txBox="1"/>
      </xdr:nvSpPr>
      <xdr:spPr>
        <a:xfrm>
          <a:off x="1752111" y="165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45886</xdr:rowOff>
    </xdr:from>
    <xdr:to>
      <xdr:col>6</xdr:col>
      <xdr:colOff>38100</xdr:colOff>
      <xdr:row>95</xdr:row>
      <xdr:rowOff>147486</xdr:rowOff>
    </xdr:to>
    <xdr:sp macro="" textlink="">
      <xdr:nvSpPr>
        <xdr:cNvPr id="266" name="楕円 265"/>
        <xdr:cNvSpPr/>
      </xdr:nvSpPr>
      <xdr:spPr>
        <a:xfrm>
          <a:off x="10795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164013</xdr:rowOff>
    </xdr:from>
    <xdr:ext cx="534377" cy="259045"/>
    <xdr:sp macro="" textlink="">
      <xdr:nvSpPr>
        <xdr:cNvPr id="267" name="テキスト ボックス 266"/>
        <xdr:cNvSpPr txBox="1"/>
      </xdr:nvSpPr>
      <xdr:spPr>
        <a:xfrm>
          <a:off x="863111"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137871</xdr:rowOff>
    </xdr:from>
    <xdr:to>
      <xdr:col>55</xdr:col>
      <xdr:colOff>0</xdr:colOff>
      <xdr:row>36</xdr:row>
      <xdr:rowOff>138786</xdr:rowOff>
    </xdr:to>
    <xdr:cxnSp macro="">
      <xdr:nvCxnSpPr>
        <xdr:cNvPr id="294" name="直線コネクタ 293"/>
        <xdr:cNvCxnSpPr/>
      </xdr:nvCxnSpPr>
      <xdr:spPr>
        <a:xfrm>
          <a:off x="9639300" y="631007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137871</xdr:rowOff>
    </xdr:from>
    <xdr:to>
      <xdr:col>50</xdr:col>
      <xdr:colOff>114300</xdr:colOff>
      <xdr:row>36</xdr:row>
      <xdr:rowOff>164389</xdr:rowOff>
    </xdr:to>
    <xdr:cxnSp macro="">
      <xdr:nvCxnSpPr>
        <xdr:cNvPr id="297" name="直線コネクタ 296"/>
        <xdr:cNvCxnSpPr/>
      </xdr:nvCxnSpPr>
      <xdr:spPr>
        <a:xfrm flipV="1">
          <a:off x="8750300" y="631007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49631</xdr:rowOff>
    </xdr:from>
    <xdr:to>
      <xdr:col>45</xdr:col>
      <xdr:colOff>177800</xdr:colOff>
      <xdr:row>36</xdr:row>
      <xdr:rowOff>164389</xdr:rowOff>
    </xdr:to>
    <xdr:cxnSp macro="">
      <xdr:nvCxnSpPr>
        <xdr:cNvPr id="300" name="直線コネクタ 299"/>
        <xdr:cNvCxnSpPr/>
      </xdr:nvCxnSpPr>
      <xdr:spPr>
        <a:xfrm>
          <a:off x="7861300" y="6050381"/>
          <a:ext cx="889000" cy="2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49631</xdr:rowOff>
    </xdr:from>
    <xdr:to>
      <xdr:col>41</xdr:col>
      <xdr:colOff>50800</xdr:colOff>
      <xdr:row>37</xdr:row>
      <xdr:rowOff>55118</xdr:rowOff>
    </xdr:to>
    <xdr:cxnSp macro="">
      <xdr:nvCxnSpPr>
        <xdr:cNvPr id="303" name="直線コネクタ 302"/>
        <xdr:cNvCxnSpPr/>
      </xdr:nvCxnSpPr>
      <xdr:spPr>
        <a:xfrm flipV="1">
          <a:off x="6972300" y="6050381"/>
          <a:ext cx="889000" cy="3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87986</xdr:rowOff>
    </xdr:from>
    <xdr:to>
      <xdr:col>55</xdr:col>
      <xdr:colOff>50800</xdr:colOff>
      <xdr:row>37</xdr:row>
      <xdr:rowOff>18136</xdr:rowOff>
    </xdr:to>
    <xdr:sp macro="" textlink="">
      <xdr:nvSpPr>
        <xdr:cNvPr id="313" name="楕円 312"/>
        <xdr:cNvSpPr/>
      </xdr:nvSpPr>
      <xdr:spPr>
        <a:xfrm>
          <a:off x="104267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110863</xdr:rowOff>
    </xdr:from>
    <xdr:ext cx="378565" cy="259045"/>
    <xdr:sp macro="" textlink="">
      <xdr:nvSpPr>
        <xdr:cNvPr id="314" name="労働費該当値テキスト"/>
        <xdr:cNvSpPr txBox="1"/>
      </xdr:nvSpPr>
      <xdr:spPr>
        <a:xfrm>
          <a:off x="10528300" y="611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87071</xdr:rowOff>
    </xdr:from>
    <xdr:to>
      <xdr:col>50</xdr:col>
      <xdr:colOff>165100</xdr:colOff>
      <xdr:row>37</xdr:row>
      <xdr:rowOff>17221</xdr:rowOff>
    </xdr:to>
    <xdr:sp macro="" textlink="">
      <xdr:nvSpPr>
        <xdr:cNvPr id="315" name="楕円 314"/>
        <xdr:cNvSpPr/>
      </xdr:nvSpPr>
      <xdr:spPr>
        <a:xfrm>
          <a:off x="958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33748</xdr:rowOff>
    </xdr:from>
    <xdr:ext cx="378565" cy="259045"/>
    <xdr:sp macro="" textlink="">
      <xdr:nvSpPr>
        <xdr:cNvPr id="316" name="テキスト ボックス 315"/>
        <xdr:cNvSpPr txBox="1"/>
      </xdr:nvSpPr>
      <xdr:spPr>
        <a:xfrm>
          <a:off x="9450017" y="603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113589</xdr:rowOff>
    </xdr:from>
    <xdr:to>
      <xdr:col>46</xdr:col>
      <xdr:colOff>38100</xdr:colOff>
      <xdr:row>37</xdr:row>
      <xdr:rowOff>43739</xdr:rowOff>
    </xdr:to>
    <xdr:sp macro="" textlink="">
      <xdr:nvSpPr>
        <xdr:cNvPr id="317" name="楕円 316"/>
        <xdr:cNvSpPr/>
      </xdr:nvSpPr>
      <xdr:spPr>
        <a:xfrm>
          <a:off x="8699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34866</xdr:rowOff>
    </xdr:from>
    <xdr:ext cx="378565" cy="259045"/>
    <xdr:sp macro="" textlink="">
      <xdr:nvSpPr>
        <xdr:cNvPr id="318" name="テキスト ボックス 317"/>
        <xdr:cNvSpPr txBox="1"/>
      </xdr:nvSpPr>
      <xdr:spPr>
        <a:xfrm>
          <a:off x="8561017" y="63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170281</xdr:rowOff>
    </xdr:from>
    <xdr:to>
      <xdr:col>41</xdr:col>
      <xdr:colOff>101600</xdr:colOff>
      <xdr:row>35</xdr:row>
      <xdr:rowOff>100431</xdr:rowOff>
    </xdr:to>
    <xdr:sp macro="" textlink="">
      <xdr:nvSpPr>
        <xdr:cNvPr id="319" name="楕円 318"/>
        <xdr:cNvSpPr/>
      </xdr:nvSpPr>
      <xdr:spPr>
        <a:xfrm>
          <a:off x="7810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116958</xdr:rowOff>
    </xdr:from>
    <xdr:ext cx="378565" cy="259045"/>
    <xdr:sp macro="" textlink="">
      <xdr:nvSpPr>
        <xdr:cNvPr id="320" name="テキスト ボックス 319"/>
        <xdr:cNvSpPr txBox="1"/>
      </xdr:nvSpPr>
      <xdr:spPr>
        <a:xfrm>
          <a:off x="7672017" y="577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xdr:rowOff>
    </xdr:from>
    <xdr:to>
      <xdr:col>36</xdr:col>
      <xdr:colOff>165100</xdr:colOff>
      <xdr:row>37</xdr:row>
      <xdr:rowOff>105918</xdr:rowOff>
    </xdr:to>
    <xdr:sp macro="" textlink="">
      <xdr:nvSpPr>
        <xdr:cNvPr id="321" name="楕円 320"/>
        <xdr:cNvSpPr/>
      </xdr:nvSpPr>
      <xdr:spPr>
        <a:xfrm>
          <a:off x="6921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97045</xdr:rowOff>
    </xdr:from>
    <xdr:ext cx="378565" cy="259045"/>
    <xdr:sp macro="" textlink="">
      <xdr:nvSpPr>
        <xdr:cNvPr id="322" name="テキスト ボックス 321"/>
        <xdr:cNvSpPr txBox="1"/>
      </xdr:nvSpPr>
      <xdr:spPr>
        <a:xfrm>
          <a:off x="6783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15113</xdr:rowOff>
    </xdr:from>
    <xdr:to>
      <xdr:col>55</xdr:col>
      <xdr:colOff>0</xdr:colOff>
      <xdr:row>52</xdr:row>
      <xdr:rowOff>11557</xdr:rowOff>
    </xdr:to>
    <xdr:cxnSp macro="">
      <xdr:nvCxnSpPr>
        <xdr:cNvPr id="351" name="直線コネクタ 350"/>
        <xdr:cNvCxnSpPr/>
      </xdr:nvCxnSpPr>
      <xdr:spPr>
        <a:xfrm flipV="1">
          <a:off x="9639300" y="8759063"/>
          <a:ext cx="8382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11557</xdr:rowOff>
    </xdr:from>
    <xdr:to>
      <xdr:col>50</xdr:col>
      <xdr:colOff>114300</xdr:colOff>
      <xdr:row>52</xdr:row>
      <xdr:rowOff>68453</xdr:rowOff>
    </xdr:to>
    <xdr:cxnSp macro="">
      <xdr:nvCxnSpPr>
        <xdr:cNvPr id="354" name="直線コネクタ 353"/>
        <xdr:cNvCxnSpPr/>
      </xdr:nvCxnSpPr>
      <xdr:spPr>
        <a:xfrm flipV="1">
          <a:off x="8750300" y="8926957"/>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42164</xdr:rowOff>
    </xdr:from>
    <xdr:to>
      <xdr:col>45</xdr:col>
      <xdr:colOff>177800</xdr:colOff>
      <xdr:row>52</xdr:row>
      <xdr:rowOff>68453</xdr:rowOff>
    </xdr:to>
    <xdr:cxnSp macro="">
      <xdr:nvCxnSpPr>
        <xdr:cNvPr id="357" name="直線コネクタ 356"/>
        <xdr:cNvCxnSpPr/>
      </xdr:nvCxnSpPr>
      <xdr:spPr>
        <a:xfrm>
          <a:off x="7861300" y="87861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42164</xdr:rowOff>
    </xdr:from>
    <xdr:to>
      <xdr:col>41</xdr:col>
      <xdr:colOff>50800</xdr:colOff>
      <xdr:row>52</xdr:row>
      <xdr:rowOff>119126</xdr:rowOff>
    </xdr:to>
    <xdr:cxnSp macro="">
      <xdr:nvCxnSpPr>
        <xdr:cNvPr id="360" name="直線コネクタ 359"/>
        <xdr:cNvCxnSpPr/>
      </xdr:nvCxnSpPr>
      <xdr:spPr>
        <a:xfrm flipV="1">
          <a:off x="6972300" y="8786114"/>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135763</xdr:rowOff>
    </xdr:from>
    <xdr:to>
      <xdr:col>55</xdr:col>
      <xdr:colOff>50800</xdr:colOff>
      <xdr:row>51</xdr:row>
      <xdr:rowOff>65913</xdr:rowOff>
    </xdr:to>
    <xdr:sp macro="" textlink="">
      <xdr:nvSpPr>
        <xdr:cNvPr id="370" name="楕円 369"/>
        <xdr:cNvSpPr/>
      </xdr:nvSpPr>
      <xdr:spPr>
        <a:xfrm>
          <a:off x="104267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88790</xdr:rowOff>
    </xdr:from>
    <xdr:ext cx="534377" cy="259045"/>
    <xdr:sp macro="" textlink="">
      <xdr:nvSpPr>
        <xdr:cNvPr id="371" name="農林水産業費該当値テキスト"/>
        <xdr:cNvSpPr txBox="1"/>
      </xdr:nvSpPr>
      <xdr:spPr>
        <a:xfrm>
          <a:off x="10528300" y="86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132207</xdr:rowOff>
    </xdr:from>
    <xdr:to>
      <xdr:col>50</xdr:col>
      <xdr:colOff>165100</xdr:colOff>
      <xdr:row>52</xdr:row>
      <xdr:rowOff>62357</xdr:rowOff>
    </xdr:to>
    <xdr:sp macro="" textlink="">
      <xdr:nvSpPr>
        <xdr:cNvPr id="372" name="楕円 371"/>
        <xdr:cNvSpPr/>
      </xdr:nvSpPr>
      <xdr:spPr>
        <a:xfrm>
          <a:off x="9588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78884</xdr:rowOff>
    </xdr:from>
    <xdr:ext cx="469744" cy="259045"/>
    <xdr:sp macro="" textlink="">
      <xdr:nvSpPr>
        <xdr:cNvPr id="373" name="テキスト ボックス 372"/>
        <xdr:cNvSpPr txBox="1"/>
      </xdr:nvSpPr>
      <xdr:spPr>
        <a:xfrm>
          <a:off x="9404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17653</xdr:rowOff>
    </xdr:from>
    <xdr:to>
      <xdr:col>46</xdr:col>
      <xdr:colOff>38100</xdr:colOff>
      <xdr:row>52</xdr:row>
      <xdr:rowOff>119253</xdr:rowOff>
    </xdr:to>
    <xdr:sp macro="" textlink="">
      <xdr:nvSpPr>
        <xdr:cNvPr id="374" name="楕円 373"/>
        <xdr:cNvSpPr/>
      </xdr:nvSpPr>
      <xdr:spPr>
        <a:xfrm>
          <a:off x="8699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135780</xdr:rowOff>
    </xdr:from>
    <xdr:ext cx="469744" cy="259045"/>
    <xdr:sp macro="" textlink="">
      <xdr:nvSpPr>
        <xdr:cNvPr id="375" name="テキスト ボックス 374"/>
        <xdr:cNvSpPr txBox="1"/>
      </xdr:nvSpPr>
      <xdr:spPr>
        <a:xfrm>
          <a:off x="8515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162814</xdr:rowOff>
    </xdr:from>
    <xdr:to>
      <xdr:col>41</xdr:col>
      <xdr:colOff>101600</xdr:colOff>
      <xdr:row>51</xdr:row>
      <xdr:rowOff>92964</xdr:rowOff>
    </xdr:to>
    <xdr:sp macro="" textlink="">
      <xdr:nvSpPr>
        <xdr:cNvPr id="376" name="楕円 375"/>
        <xdr:cNvSpPr/>
      </xdr:nvSpPr>
      <xdr:spPr>
        <a:xfrm>
          <a:off x="7810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109491</xdr:rowOff>
    </xdr:from>
    <xdr:ext cx="534377" cy="259045"/>
    <xdr:sp macro="" textlink="">
      <xdr:nvSpPr>
        <xdr:cNvPr id="377" name="テキスト ボックス 376"/>
        <xdr:cNvSpPr txBox="1"/>
      </xdr:nvSpPr>
      <xdr:spPr>
        <a:xfrm>
          <a:off x="7594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68326</xdr:rowOff>
    </xdr:from>
    <xdr:to>
      <xdr:col>36</xdr:col>
      <xdr:colOff>165100</xdr:colOff>
      <xdr:row>52</xdr:row>
      <xdr:rowOff>169926</xdr:rowOff>
    </xdr:to>
    <xdr:sp macro="" textlink="">
      <xdr:nvSpPr>
        <xdr:cNvPr id="378" name="楕円 377"/>
        <xdr:cNvSpPr/>
      </xdr:nvSpPr>
      <xdr:spPr>
        <a:xfrm>
          <a:off x="6921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15003</xdr:rowOff>
    </xdr:from>
    <xdr:ext cx="469744" cy="259045"/>
    <xdr:sp macro="" textlink="">
      <xdr:nvSpPr>
        <xdr:cNvPr id="379" name="テキスト ボックス 378"/>
        <xdr:cNvSpPr txBox="1"/>
      </xdr:nvSpPr>
      <xdr:spPr>
        <a:xfrm>
          <a:off x="6737428"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118760</xdr:rowOff>
    </xdr:from>
    <xdr:to>
      <xdr:col>54</xdr:col>
      <xdr:colOff>189865</xdr:colOff>
      <xdr:row>78</xdr:row>
      <xdr:rowOff>59506</xdr:rowOff>
    </xdr:to>
    <xdr:cxnSp macro="">
      <xdr:nvCxnSpPr>
        <xdr:cNvPr id="401" name="直線コネクタ 400"/>
        <xdr:cNvCxnSpPr/>
      </xdr:nvCxnSpPr>
      <xdr:spPr>
        <a:xfrm flipV="1">
          <a:off x="10475595" y="12291710"/>
          <a:ext cx="1270" cy="1140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63333</xdr:rowOff>
    </xdr:from>
    <xdr:ext cx="469744" cy="259045"/>
    <xdr:sp macro="" textlink="">
      <xdr:nvSpPr>
        <xdr:cNvPr id="402" name="商工費最小値テキスト"/>
        <xdr:cNvSpPr txBox="1"/>
      </xdr:nvSpPr>
      <xdr:spPr>
        <a:xfrm>
          <a:off x="10528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59506</xdr:rowOff>
    </xdr:from>
    <xdr:to>
      <xdr:col>55</xdr:col>
      <xdr:colOff>88900</xdr:colOff>
      <xdr:row>78</xdr:row>
      <xdr:rowOff>59506</xdr:rowOff>
    </xdr:to>
    <xdr:cxnSp macro="">
      <xdr:nvCxnSpPr>
        <xdr:cNvPr id="403" name="直線コネクタ 402"/>
        <xdr:cNvCxnSpPr/>
      </xdr:nvCxnSpPr>
      <xdr:spPr>
        <a:xfrm>
          <a:off x="10388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65437</xdr:rowOff>
    </xdr:from>
    <xdr:ext cx="534377" cy="259045"/>
    <xdr:sp macro="" textlink="">
      <xdr:nvSpPr>
        <xdr:cNvPr id="404" name="商工費最大値テキスト"/>
        <xdr:cNvSpPr txBox="1"/>
      </xdr:nvSpPr>
      <xdr:spPr>
        <a:xfrm>
          <a:off x="10528300" y="120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118760</xdr:rowOff>
    </xdr:from>
    <xdr:to>
      <xdr:col>55</xdr:col>
      <xdr:colOff>88900</xdr:colOff>
      <xdr:row>71</xdr:row>
      <xdr:rowOff>118760</xdr:rowOff>
    </xdr:to>
    <xdr:cxnSp macro="">
      <xdr:nvCxnSpPr>
        <xdr:cNvPr id="405" name="直線コネクタ 404"/>
        <xdr:cNvCxnSpPr/>
      </xdr:nvCxnSpPr>
      <xdr:spPr>
        <a:xfrm>
          <a:off x="10388600" y="1229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59506</xdr:rowOff>
    </xdr:from>
    <xdr:to>
      <xdr:col>55</xdr:col>
      <xdr:colOff>0</xdr:colOff>
      <xdr:row>78</xdr:row>
      <xdr:rowOff>74434</xdr:rowOff>
    </xdr:to>
    <xdr:cxnSp macro="">
      <xdr:nvCxnSpPr>
        <xdr:cNvPr id="406" name="直線コネクタ 405"/>
        <xdr:cNvCxnSpPr/>
      </xdr:nvCxnSpPr>
      <xdr:spPr>
        <a:xfrm flipV="1">
          <a:off x="9639300" y="13432606"/>
          <a:ext cx="8382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84208</xdr:rowOff>
    </xdr:from>
    <xdr:ext cx="534377" cy="259045"/>
    <xdr:sp macro="" textlink="">
      <xdr:nvSpPr>
        <xdr:cNvPr id="407" name="商工費平均値テキスト"/>
        <xdr:cNvSpPr txBox="1"/>
      </xdr:nvSpPr>
      <xdr:spPr>
        <a:xfrm>
          <a:off x="10528300" y="1277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61331</xdr:rowOff>
    </xdr:from>
    <xdr:to>
      <xdr:col>55</xdr:col>
      <xdr:colOff>50800</xdr:colOff>
      <xdr:row>75</xdr:row>
      <xdr:rowOff>162931</xdr:rowOff>
    </xdr:to>
    <xdr:sp macro="" textlink="">
      <xdr:nvSpPr>
        <xdr:cNvPr id="408" name="フローチャート: 判断 407"/>
        <xdr:cNvSpPr/>
      </xdr:nvSpPr>
      <xdr:spPr>
        <a:xfrm>
          <a:off x="104267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74434</xdr:rowOff>
    </xdr:from>
    <xdr:to>
      <xdr:col>50</xdr:col>
      <xdr:colOff>114300</xdr:colOff>
      <xdr:row>78</xdr:row>
      <xdr:rowOff>86916</xdr:rowOff>
    </xdr:to>
    <xdr:cxnSp macro="">
      <xdr:nvCxnSpPr>
        <xdr:cNvPr id="409" name="直線コネクタ 408"/>
        <xdr:cNvCxnSpPr/>
      </xdr:nvCxnSpPr>
      <xdr:spPr>
        <a:xfrm flipV="1">
          <a:off x="8750300" y="13447534"/>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83688</xdr:rowOff>
    </xdr:from>
    <xdr:to>
      <xdr:col>50</xdr:col>
      <xdr:colOff>165100</xdr:colOff>
      <xdr:row>76</xdr:row>
      <xdr:rowOff>13838</xdr:rowOff>
    </xdr:to>
    <xdr:sp macro="" textlink="">
      <xdr:nvSpPr>
        <xdr:cNvPr id="410" name="フローチャート: 判断 409"/>
        <xdr:cNvSpPr/>
      </xdr:nvSpPr>
      <xdr:spPr>
        <a:xfrm>
          <a:off x="9588500" y="1294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30365</xdr:rowOff>
    </xdr:from>
    <xdr:ext cx="534377" cy="259045"/>
    <xdr:sp macro="" textlink="">
      <xdr:nvSpPr>
        <xdr:cNvPr id="411" name="テキスト ボックス 410"/>
        <xdr:cNvSpPr txBox="1"/>
      </xdr:nvSpPr>
      <xdr:spPr>
        <a:xfrm>
          <a:off x="9372111" y="127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86916</xdr:rowOff>
    </xdr:from>
    <xdr:to>
      <xdr:col>45</xdr:col>
      <xdr:colOff>177800</xdr:colOff>
      <xdr:row>78</xdr:row>
      <xdr:rowOff>87990</xdr:rowOff>
    </xdr:to>
    <xdr:cxnSp macro="">
      <xdr:nvCxnSpPr>
        <xdr:cNvPr id="412" name="直線コネクタ 411"/>
        <xdr:cNvCxnSpPr/>
      </xdr:nvCxnSpPr>
      <xdr:spPr>
        <a:xfrm flipV="1">
          <a:off x="7861300" y="1346001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62954</xdr:rowOff>
    </xdr:from>
    <xdr:to>
      <xdr:col>46</xdr:col>
      <xdr:colOff>38100</xdr:colOff>
      <xdr:row>75</xdr:row>
      <xdr:rowOff>164554</xdr:rowOff>
    </xdr:to>
    <xdr:sp macro="" textlink="">
      <xdr:nvSpPr>
        <xdr:cNvPr id="413" name="フローチャート: 判断 412"/>
        <xdr:cNvSpPr/>
      </xdr:nvSpPr>
      <xdr:spPr>
        <a:xfrm>
          <a:off x="86995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9631</xdr:rowOff>
    </xdr:from>
    <xdr:ext cx="534377" cy="259045"/>
    <xdr:sp macro="" textlink="">
      <xdr:nvSpPr>
        <xdr:cNvPr id="414" name="テキスト ボックス 413"/>
        <xdr:cNvSpPr txBox="1"/>
      </xdr:nvSpPr>
      <xdr:spPr>
        <a:xfrm>
          <a:off x="8483111" y="126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63325</xdr:rowOff>
    </xdr:from>
    <xdr:to>
      <xdr:col>41</xdr:col>
      <xdr:colOff>50800</xdr:colOff>
      <xdr:row>78</xdr:row>
      <xdr:rowOff>87990</xdr:rowOff>
    </xdr:to>
    <xdr:cxnSp macro="">
      <xdr:nvCxnSpPr>
        <xdr:cNvPr id="415" name="直線コネクタ 414"/>
        <xdr:cNvCxnSpPr/>
      </xdr:nvCxnSpPr>
      <xdr:spPr>
        <a:xfrm>
          <a:off x="6972300" y="13436425"/>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28115</xdr:rowOff>
    </xdr:from>
    <xdr:to>
      <xdr:col>41</xdr:col>
      <xdr:colOff>101600</xdr:colOff>
      <xdr:row>75</xdr:row>
      <xdr:rowOff>129715</xdr:rowOff>
    </xdr:to>
    <xdr:sp macro="" textlink="">
      <xdr:nvSpPr>
        <xdr:cNvPr id="416" name="フローチャート: 判断 415"/>
        <xdr:cNvSpPr/>
      </xdr:nvSpPr>
      <xdr:spPr>
        <a:xfrm>
          <a:off x="7810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146242</xdr:rowOff>
    </xdr:from>
    <xdr:ext cx="534377" cy="259045"/>
    <xdr:sp macro="" textlink="">
      <xdr:nvSpPr>
        <xdr:cNvPr id="417" name="テキスト ボックス 416"/>
        <xdr:cNvSpPr txBox="1"/>
      </xdr:nvSpPr>
      <xdr:spPr>
        <a:xfrm>
          <a:off x="7594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144542</xdr:rowOff>
    </xdr:from>
    <xdr:to>
      <xdr:col>36</xdr:col>
      <xdr:colOff>165100</xdr:colOff>
      <xdr:row>75</xdr:row>
      <xdr:rowOff>74692</xdr:rowOff>
    </xdr:to>
    <xdr:sp macro="" textlink="">
      <xdr:nvSpPr>
        <xdr:cNvPr id="418" name="フローチャート: 判断 417"/>
        <xdr:cNvSpPr/>
      </xdr:nvSpPr>
      <xdr:spPr>
        <a:xfrm>
          <a:off x="6921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91219</xdr:rowOff>
    </xdr:from>
    <xdr:ext cx="534377" cy="259045"/>
    <xdr:sp macro="" textlink="">
      <xdr:nvSpPr>
        <xdr:cNvPr id="419" name="テキスト ボックス 418"/>
        <xdr:cNvSpPr txBox="1"/>
      </xdr:nvSpPr>
      <xdr:spPr>
        <a:xfrm>
          <a:off x="6705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8706</xdr:rowOff>
    </xdr:from>
    <xdr:to>
      <xdr:col>55</xdr:col>
      <xdr:colOff>50800</xdr:colOff>
      <xdr:row>78</xdr:row>
      <xdr:rowOff>110306</xdr:rowOff>
    </xdr:to>
    <xdr:sp macro="" textlink="">
      <xdr:nvSpPr>
        <xdr:cNvPr id="425" name="楕円 424"/>
        <xdr:cNvSpPr/>
      </xdr:nvSpPr>
      <xdr:spPr>
        <a:xfrm>
          <a:off x="104267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95083</xdr:rowOff>
    </xdr:from>
    <xdr:ext cx="469744" cy="259045"/>
    <xdr:sp macro="" textlink="">
      <xdr:nvSpPr>
        <xdr:cNvPr id="426" name="商工費該当値テキスト"/>
        <xdr:cNvSpPr txBox="1"/>
      </xdr:nvSpPr>
      <xdr:spPr>
        <a:xfrm>
          <a:off x="10528300" y="132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23634</xdr:rowOff>
    </xdr:from>
    <xdr:to>
      <xdr:col>50</xdr:col>
      <xdr:colOff>165100</xdr:colOff>
      <xdr:row>78</xdr:row>
      <xdr:rowOff>125234</xdr:rowOff>
    </xdr:to>
    <xdr:sp macro="" textlink="">
      <xdr:nvSpPr>
        <xdr:cNvPr id="427" name="楕円 426"/>
        <xdr:cNvSpPr/>
      </xdr:nvSpPr>
      <xdr:spPr>
        <a:xfrm>
          <a:off x="9588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116361</xdr:rowOff>
    </xdr:from>
    <xdr:ext cx="469744" cy="259045"/>
    <xdr:sp macro="" textlink="">
      <xdr:nvSpPr>
        <xdr:cNvPr id="428" name="テキスト ボックス 427"/>
        <xdr:cNvSpPr txBox="1"/>
      </xdr:nvSpPr>
      <xdr:spPr>
        <a:xfrm>
          <a:off x="9404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36116</xdr:rowOff>
    </xdr:from>
    <xdr:to>
      <xdr:col>46</xdr:col>
      <xdr:colOff>38100</xdr:colOff>
      <xdr:row>78</xdr:row>
      <xdr:rowOff>137716</xdr:rowOff>
    </xdr:to>
    <xdr:sp macro="" textlink="">
      <xdr:nvSpPr>
        <xdr:cNvPr id="429" name="楕円 428"/>
        <xdr:cNvSpPr/>
      </xdr:nvSpPr>
      <xdr:spPr>
        <a:xfrm>
          <a:off x="86995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128843</xdr:rowOff>
    </xdr:from>
    <xdr:ext cx="469744" cy="259045"/>
    <xdr:sp macro="" textlink="">
      <xdr:nvSpPr>
        <xdr:cNvPr id="430" name="テキスト ボックス 429"/>
        <xdr:cNvSpPr txBox="1"/>
      </xdr:nvSpPr>
      <xdr:spPr>
        <a:xfrm>
          <a:off x="8515428" y="1350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37190</xdr:rowOff>
    </xdr:from>
    <xdr:to>
      <xdr:col>41</xdr:col>
      <xdr:colOff>101600</xdr:colOff>
      <xdr:row>78</xdr:row>
      <xdr:rowOff>138790</xdr:rowOff>
    </xdr:to>
    <xdr:sp macro="" textlink="">
      <xdr:nvSpPr>
        <xdr:cNvPr id="431" name="楕円 430"/>
        <xdr:cNvSpPr/>
      </xdr:nvSpPr>
      <xdr:spPr>
        <a:xfrm>
          <a:off x="7810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129917</xdr:rowOff>
    </xdr:from>
    <xdr:ext cx="469744" cy="259045"/>
    <xdr:sp macro="" textlink="">
      <xdr:nvSpPr>
        <xdr:cNvPr id="432" name="テキスト ボックス 431"/>
        <xdr:cNvSpPr txBox="1"/>
      </xdr:nvSpPr>
      <xdr:spPr>
        <a:xfrm>
          <a:off x="7626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12525</xdr:rowOff>
    </xdr:from>
    <xdr:to>
      <xdr:col>36</xdr:col>
      <xdr:colOff>165100</xdr:colOff>
      <xdr:row>78</xdr:row>
      <xdr:rowOff>114125</xdr:rowOff>
    </xdr:to>
    <xdr:sp macro="" textlink="">
      <xdr:nvSpPr>
        <xdr:cNvPr id="433" name="楕円 432"/>
        <xdr:cNvSpPr/>
      </xdr:nvSpPr>
      <xdr:spPr>
        <a:xfrm>
          <a:off x="6921500" y="133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105252</xdr:rowOff>
    </xdr:from>
    <xdr:ext cx="469744" cy="259045"/>
    <xdr:sp macro="" textlink="">
      <xdr:nvSpPr>
        <xdr:cNvPr id="434" name="テキスト ボックス 433"/>
        <xdr:cNvSpPr txBox="1"/>
      </xdr:nvSpPr>
      <xdr:spPr>
        <a:xfrm>
          <a:off x="6737428" y="134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1" name="直線コネクタ 460"/>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2" name="土木費最小値テキスト"/>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3" name="直線コネクタ 462"/>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64" name="土木費最大値テキスト"/>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65" name="直線コネクタ 464"/>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169483</xdr:rowOff>
    </xdr:from>
    <xdr:to>
      <xdr:col>55</xdr:col>
      <xdr:colOff>0</xdr:colOff>
      <xdr:row>95</xdr:row>
      <xdr:rowOff>24388</xdr:rowOff>
    </xdr:to>
    <xdr:cxnSp macro="">
      <xdr:nvCxnSpPr>
        <xdr:cNvPr id="466" name="直線コネクタ 465"/>
        <xdr:cNvCxnSpPr/>
      </xdr:nvCxnSpPr>
      <xdr:spPr>
        <a:xfrm>
          <a:off x="9639300" y="16285783"/>
          <a:ext cx="8382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67" name="土木費平均値テキスト"/>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68" name="フローチャート: 判断 467"/>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169483</xdr:rowOff>
    </xdr:from>
    <xdr:to>
      <xdr:col>50</xdr:col>
      <xdr:colOff>114300</xdr:colOff>
      <xdr:row>95</xdr:row>
      <xdr:rowOff>32519</xdr:rowOff>
    </xdr:to>
    <xdr:cxnSp macro="">
      <xdr:nvCxnSpPr>
        <xdr:cNvPr id="469" name="直線コネクタ 468"/>
        <xdr:cNvCxnSpPr/>
      </xdr:nvCxnSpPr>
      <xdr:spPr>
        <a:xfrm flipV="1">
          <a:off x="8750300" y="16285783"/>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0" name="フローチャート: 判断 469"/>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1" name="テキスト ボックス 470"/>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1169</xdr:rowOff>
    </xdr:from>
    <xdr:to>
      <xdr:col>45</xdr:col>
      <xdr:colOff>177800</xdr:colOff>
      <xdr:row>95</xdr:row>
      <xdr:rowOff>32519</xdr:rowOff>
    </xdr:to>
    <xdr:cxnSp macro="">
      <xdr:nvCxnSpPr>
        <xdr:cNvPr id="472" name="直線コネクタ 471"/>
        <xdr:cNvCxnSpPr/>
      </xdr:nvCxnSpPr>
      <xdr:spPr>
        <a:xfrm>
          <a:off x="7861300" y="16288919"/>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3" name="フローチャート: 判断 472"/>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74" name="テキスト ボックス 473"/>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1169</xdr:rowOff>
    </xdr:from>
    <xdr:to>
      <xdr:col>41</xdr:col>
      <xdr:colOff>50800</xdr:colOff>
      <xdr:row>95</xdr:row>
      <xdr:rowOff>77488</xdr:rowOff>
    </xdr:to>
    <xdr:cxnSp macro="">
      <xdr:nvCxnSpPr>
        <xdr:cNvPr id="475" name="直線コネクタ 474"/>
        <xdr:cNvCxnSpPr/>
      </xdr:nvCxnSpPr>
      <xdr:spPr>
        <a:xfrm flipV="1">
          <a:off x="6972300" y="16288919"/>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76" name="フローチャート: 判断 475"/>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77" name="テキスト ボックス 476"/>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78" name="フローチャート: 判断 477"/>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79" name="テキスト ボックス 478"/>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145038</xdr:rowOff>
    </xdr:from>
    <xdr:to>
      <xdr:col>55</xdr:col>
      <xdr:colOff>50800</xdr:colOff>
      <xdr:row>95</xdr:row>
      <xdr:rowOff>75188</xdr:rowOff>
    </xdr:to>
    <xdr:sp macro="" textlink="">
      <xdr:nvSpPr>
        <xdr:cNvPr id="485" name="楕円 484"/>
        <xdr:cNvSpPr/>
      </xdr:nvSpPr>
      <xdr:spPr>
        <a:xfrm>
          <a:off x="10426700" y="162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123465</xdr:rowOff>
    </xdr:from>
    <xdr:ext cx="534377" cy="259045"/>
    <xdr:sp macro="" textlink="">
      <xdr:nvSpPr>
        <xdr:cNvPr id="486" name="土木費該当値テキスト"/>
        <xdr:cNvSpPr txBox="1"/>
      </xdr:nvSpPr>
      <xdr:spPr>
        <a:xfrm>
          <a:off x="10528300" y="162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118683</xdr:rowOff>
    </xdr:from>
    <xdr:to>
      <xdr:col>50</xdr:col>
      <xdr:colOff>165100</xdr:colOff>
      <xdr:row>95</xdr:row>
      <xdr:rowOff>48833</xdr:rowOff>
    </xdr:to>
    <xdr:sp macro="" textlink="">
      <xdr:nvSpPr>
        <xdr:cNvPr id="487" name="楕円 486"/>
        <xdr:cNvSpPr/>
      </xdr:nvSpPr>
      <xdr:spPr>
        <a:xfrm>
          <a:off x="9588500" y="162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39960</xdr:rowOff>
    </xdr:from>
    <xdr:ext cx="534377" cy="259045"/>
    <xdr:sp macro="" textlink="">
      <xdr:nvSpPr>
        <xdr:cNvPr id="488" name="テキスト ボックス 487"/>
        <xdr:cNvSpPr txBox="1"/>
      </xdr:nvSpPr>
      <xdr:spPr>
        <a:xfrm>
          <a:off x="9372111" y="16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153169</xdr:rowOff>
    </xdr:from>
    <xdr:to>
      <xdr:col>46</xdr:col>
      <xdr:colOff>38100</xdr:colOff>
      <xdr:row>95</xdr:row>
      <xdr:rowOff>83319</xdr:rowOff>
    </xdr:to>
    <xdr:sp macro="" textlink="">
      <xdr:nvSpPr>
        <xdr:cNvPr id="489" name="楕円 488"/>
        <xdr:cNvSpPr/>
      </xdr:nvSpPr>
      <xdr:spPr>
        <a:xfrm>
          <a:off x="8699500" y="162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74446</xdr:rowOff>
    </xdr:from>
    <xdr:ext cx="534377" cy="259045"/>
    <xdr:sp macro="" textlink="">
      <xdr:nvSpPr>
        <xdr:cNvPr id="490" name="テキスト ボックス 489"/>
        <xdr:cNvSpPr txBox="1"/>
      </xdr:nvSpPr>
      <xdr:spPr>
        <a:xfrm>
          <a:off x="8483111" y="1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121819</xdr:rowOff>
    </xdr:from>
    <xdr:to>
      <xdr:col>41</xdr:col>
      <xdr:colOff>101600</xdr:colOff>
      <xdr:row>95</xdr:row>
      <xdr:rowOff>51969</xdr:rowOff>
    </xdr:to>
    <xdr:sp macro="" textlink="">
      <xdr:nvSpPr>
        <xdr:cNvPr id="491" name="楕円 490"/>
        <xdr:cNvSpPr/>
      </xdr:nvSpPr>
      <xdr:spPr>
        <a:xfrm>
          <a:off x="7810500" y="162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43096</xdr:rowOff>
    </xdr:from>
    <xdr:ext cx="534377" cy="259045"/>
    <xdr:sp macro="" textlink="">
      <xdr:nvSpPr>
        <xdr:cNvPr id="492" name="テキスト ボックス 491"/>
        <xdr:cNvSpPr txBox="1"/>
      </xdr:nvSpPr>
      <xdr:spPr>
        <a:xfrm>
          <a:off x="7594111" y="163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26688</xdr:rowOff>
    </xdr:from>
    <xdr:to>
      <xdr:col>36</xdr:col>
      <xdr:colOff>165100</xdr:colOff>
      <xdr:row>95</xdr:row>
      <xdr:rowOff>128288</xdr:rowOff>
    </xdr:to>
    <xdr:sp macro="" textlink="">
      <xdr:nvSpPr>
        <xdr:cNvPr id="493" name="楕円 492"/>
        <xdr:cNvSpPr/>
      </xdr:nvSpPr>
      <xdr:spPr>
        <a:xfrm>
          <a:off x="6921500" y="16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119415</xdr:rowOff>
    </xdr:from>
    <xdr:ext cx="534377" cy="259045"/>
    <xdr:sp macro="" textlink="">
      <xdr:nvSpPr>
        <xdr:cNvPr id="494" name="テキスト ボックス 493"/>
        <xdr:cNvSpPr txBox="1"/>
      </xdr:nvSpPr>
      <xdr:spPr>
        <a:xfrm>
          <a:off x="6705111" y="164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19" name="直線コネクタ 518"/>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0" name="消防費最小値テキスト"/>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1" name="直線コネクタ 520"/>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2" name="消防費最大値テキスト"/>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3" name="直線コネクタ 522"/>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109410</xdr:rowOff>
    </xdr:from>
    <xdr:to>
      <xdr:col>85</xdr:col>
      <xdr:colOff>127000</xdr:colOff>
      <xdr:row>35</xdr:row>
      <xdr:rowOff>51308</xdr:rowOff>
    </xdr:to>
    <xdr:cxnSp macro="">
      <xdr:nvCxnSpPr>
        <xdr:cNvPr id="524" name="直線コネクタ 523"/>
        <xdr:cNvCxnSpPr/>
      </xdr:nvCxnSpPr>
      <xdr:spPr>
        <a:xfrm flipV="1">
          <a:off x="15481300" y="5938710"/>
          <a:ext cx="8382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25" name="消防費平均値テキスト"/>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26" name="フローチャート: 判断 525"/>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24257</xdr:rowOff>
    </xdr:from>
    <xdr:to>
      <xdr:col>81</xdr:col>
      <xdr:colOff>50800</xdr:colOff>
      <xdr:row>35</xdr:row>
      <xdr:rowOff>51308</xdr:rowOff>
    </xdr:to>
    <xdr:cxnSp macro="">
      <xdr:nvCxnSpPr>
        <xdr:cNvPr id="527" name="直線コネクタ 526"/>
        <xdr:cNvCxnSpPr/>
      </xdr:nvCxnSpPr>
      <xdr:spPr>
        <a:xfrm>
          <a:off x="14592300" y="602500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28" name="フローチャート: 判断 527"/>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29" name="テキスト ボックス 528"/>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24257</xdr:rowOff>
    </xdr:from>
    <xdr:to>
      <xdr:col>76</xdr:col>
      <xdr:colOff>114300</xdr:colOff>
      <xdr:row>35</xdr:row>
      <xdr:rowOff>117030</xdr:rowOff>
    </xdr:to>
    <xdr:cxnSp macro="">
      <xdr:nvCxnSpPr>
        <xdr:cNvPr id="530" name="直線コネクタ 529"/>
        <xdr:cNvCxnSpPr/>
      </xdr:nvCxnSpPr>
      <xdr:spPr>
        <a:xfrm flipV="1">
          <a:off x="13703300" y="6025007"/>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1" name="フローチャート: 判断 530"/>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2" name="テキスト ボックス 531"/>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48832</xdr:rowOff>
    </xdr:from>
    <xdr:to>
      <xdr:col>71</xdr:col>
      <xdr:colOff>177800</xdr:colOff>
      <xdr:row>35</xdr:row>
      <xdr:rowOff>117030</xdr:rowOff>
    </xdr:to>
    <xdr:cxnSp macro="">
      <xdr:nvCxnSpPr>
        <xdr:cNvPr id="533" name="直線コネクタ 532"/>
        <xdr:cNvCxnSpPr/>
      </xdr:nvCxnSpPr>
      <xdr:spPr>
        <a:xfrm>
          <a:off x="12814300" y="5706682"/>
          <a:ext cx="889000" cy="4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34" name="フローチャート: 判断 533"/>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35" name="テキスト ボックス 534"/>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36" name="フローチャート: 判断 535"/>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37" name="テキスト ボックス 536"/>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58610</xdr:rowOff>
    </xdr:from>
    <xdr:to>
      <xdr:col>85</xdr:col>
      <xdr:colOff>177800</xdr:colOff>
      <xdr:row>34</xdr:row>
      <xdr:rowOff>160210</xdr:rowOff>
    </xdr:to>
    <xdr:sp macro="" textlink="">
      <xdr:nvSpPr>
        <xdr:cNvPr id="543" name="楕円 542"/>
        <xdr:cNvSpPr/>
      </xdr:nvSpPr>
      <xdr:spPr>
        <a:xfrm>
          <a:off x="16268700" y="58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37037</xdr:rowOff>
    </xdr:from>
    <xdr:ext cx="534377" cy="259045"/>
    <xdr:sp macro="" textlink="">
      <xdr:nvSpPr>
        <xdr:cNvPr id="544" name="消防費該当値テキスト"/>
        <xdr:cNvSpPr txBox="1"/>
      </xdr:nvSpPr>
      <xdr:spPr>
        <a:xfrm>
          <a:off x="16370300" y="58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508</xdr:rowOff>
    </xdr:from>
    <xdr:to>
      <xdr:col>81</xdr:col>
      <xdr:colOff>101600</xdr:colOff>
      <xdr:row>35</xdr:row>
      <xdr:rowOff>102108</xdr:rowOff>
    </xdr:to>
    <xdr:sp macro="" textlink="">
      <xdr:nvSpPr>
        <xdr:cNvPr id="545" name="楕円 544"/>
        <xdr:cNvSpPr/>
      </xdr:nvSpPr>
      <xdr:spPr>
        <a:xfrm>
          <a:off x="15430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93235</xdr:rowOff>
    </xdr:from>
    <xdr:ext cx="534377" cy="259045"/>
    <xdr:sp macro="" textlink="">
      <xdr:nvSpPr>
        <xdr:cNvPr id="546" name="テキスト ボックス 545"/>
        <xdr:cNvSpPr txBox="1"/>
      </xdr:nvSpPr>
      <xdr:spPr>
        <a:xfrm>
          <a:off x="15214111" y="6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144907</xdr:rowOff>
    </xdr:from>
    <xdr:to>
      <xdr:col>76</xdr:col>
      <xdr:colOff>165100</xdr:colOff>
      <xdr:row>35</xdr:row>
      <xdr:rowOff>75057</xdr:rowOff>
    </xdr:to>
    <xdr:sp macro="" textlink="">
      <xdr:nvSpPr>
        <xdr:cNvPr id="547" name="楕円 546"/>
        <xdr:cNvSpPr/>
      </xdr:nvSpPr>
      <xdr:spPr>
        <a:xfrm>
          <a:off x="14541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66184</xdr:rowOff>
    </xdr:from>
    <xdr:ext cx="534377" cy="259045"/>
    <xdr:sp macro="" textlink="">
      <xdr:nvSpPr>
        <xdr:cNvPr id="548" name="テキスト ボックス 547"/>
        <xdr:cNvSpPr txBox="1"/>
      </xdr:nvSpPr>
      <xdr:spPr>
        <a:xfrm>
          <a:off x="14325111" y="60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66230</xdr:rowOff>
    </xdr:from>
    <xdr:to>
      <xdr:col>72</xdr:col>
      <xdr:colOff>38100</xdr:colOff>
      <xdr:row>35</xdr:row>
      <xdr:rowOff>167830</xdr:rowOff>
    </xdr:to>
    <xdr:sp macro="" textlink="">
      <xdr:nvSpPr>
        <xdr:cNvPr id="549" name="楕円 548"/>
        <xdr:cNvSpPr/>
      </xdr:nvSpPr>
      <xdr:spPr>
        <a:xfrm>
          <a:off x="13652500" y="60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158957</xdr:rowOff>
    </xdr:from>
    <xdr:ext cx="534377" cy="259045"/>
    <xdr:sp macro="" textlink="">
      <xdr:nvSpPr>
        <xdr:cNvPr id="550" name="テキスト ボックス 549"/>
        <xdr:cNvSpPr txBox="1"/>
      </xdr:nvSpPr>
      <xdr:spPr>
        <a:xfrm>
          <a:off x="13436111" y="61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169482</xdr:rowOff>
    </xdr:from>
    <xdr:to>
      <xdr:col>67</xdr:col>
      <xdr:colOff>101600</xdr:colOff>
      <xdr:row>33</xdr:row>
      <xdr:rowOff>99632</xdr:rowOff>
    </xdr:to>
    <xdr:sp macro="" textlink="">
      <xdr:nvSpPr>
        <xdr:cNvPr id="551" name="楕円 550"/>
        <xdr:cNvSpPr/>
      </xdr:nvSpPr>
      <xdr:spPr>
        <a:xfrm>
          <a:off x="12763500" y="56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116159</xdr:rowOff>
    </xdr:from>
    <xdr:ext cx="534377" cy="259045"/>
    <xdr:sp macro="" textlink="">
      <xdr:nvSpPr>
        <xdr:cNvPr id="552" name="テキスト ボックス 551"/>
        <xdr:cNvSpPr txBox="1"/>
      </xdr:nvSpPr>
      <xdr:spPr>
        <a:xfrm>
          <a:off x="12547111" y="54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75" name="直線コネクタ 574"/>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76" name="教育費最小値テキスト"/>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77" name="直線コネクタ 576"/>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78" name="教育費最大値テキスト"/>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79" name="直線コネクタ 578"/>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23892</xdr:rowOff>
    </xdr:from>
    <xdr:to>
      <xdr:col>85</xdr:col>
      <xdr:colOff>127000</xdr:colOff>
      <xdr:row>54</xdr:row>
      <xdr:rowOff>54318</xdr:rowOff>
    </xdr:to>
    <xdr:cxnSp macro="">
      <xdr:nvCxnSpPr>
        <xdr:cNvPr id="580" name="直線コネクタ 579"/>
        <xdr:cNvCxnSpPr/>
      </xdr:nvCxnSpPr>
      <xdr:spPr>
        <a:xfrm flipV="1">
          <a:off x="15481300" y="9110742"/>
          <a:ext cx="838200" cy="20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1" name="教育費平均値テキスト"/>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2" name="フローチャート: 判断 581"/>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162651</xdr:rowOff>
    </xdr:from>
    <xdr:to>
      <xdr:col>81</xdr:col>
      <xdr:colOff>50800</xdr:colOff>
      <xdr:row>54</xdr:row>
      <xdr:rowOff>54318</xdr:rowOff>
    </xdr:to>
    <xdr:cxnSp macro="">
      <xdr:nvCxnSpPr>
        <xdr:cNvPr id="583" name="直線コネクタ 582"/>
        <xdr:cNvCxnSpPr/>
      </xdr:nvCxnSpPr>
      <xdr:spPr>
        <a:xfrm>
          <a:off x="14592300" y="9078051"/>
          <a:ext cx="8890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84" name="フローチャート: 判断 583"/>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85" name="テキスト ボックス 584"/>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162651</xdr:rowOff>
    </xdr:from>
    <xdr:to>
      <xdr:col>76</xdr:col>
      <xdr:colOff>114300</xdr:colOff>
      <xdr:row>59</xdr:row>
      <xdr:rowOff>16484</xdr:rowOff>
    </xdr:to>
    <xdr:cxnSp macro="">
      <xdr:nvCxnSpPr>
        <xdr:cNvPr id="586" name="直線コネクタ 585"/>
        <xdr:cNvCxnSpPr/>
      </xdr:nvCxnSpPr>
      <xdr:spPr>
        <a:xfrm flipV="1">
          <a:off x="13703300" y="9078051"/>
          <a:ext cx="889000" cy="10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87" name="フローチャート: 判断 586"/>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88" name="テキスト ボックス 587"/>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16484</xdr:rowOff>
    </xdr:from>
    <xdr:to>
      <xdr:col>71</xdr:col>
      <xdr:colOff>177800</xdr:colOff>
      <xdr:row>59</xdr:row>
      <xdr:rowOff>42111</xdr:rowOff>
    </xdr:to>
    <xdr:cxnSp macro="">
      <xdr:nvCxnSpPr>
        <xdr:cNvPr id="589" name="直線コネクタ 588"/>
        <xdr:cNvCxnSpPr/>
      </xdr:nvCxnSpPr>
      <xdr:spPr>
        <a:xfrm flipV="1">
          <a:off x="12814300" y="10132034"/>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0" name="フローチャート: 判断 589"/>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1" name="テキスト ボックス 590"/>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2" name="フローチャート: 判断 591"/>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3" name="テキスト ボックス 592"/>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144542</xdr:rowOff>
    </xdr:from>
    <xdr:to>
      <xdr:col>85</xdr:col>
      <xdr:colOff>177800</xdr:colOff>
      <xdr:row>53</xdr:row>
      <xdr:rowOff>74692</xdr:rowOff>
    </xdr:to>
    <xdr:sp macro="" textlink="">
      <xdr:nvSpPr>
        <xdr:cNvPr id="599" name="楕円 598"/>
        <xdr:cNvSpPr/>
      </xdr:nvSpPr>
      <xdr:spPr>
        <a:xfrm>
          <a:off x="16268700" y="9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122969</xdr:rowOff>
    </xdr:from>
    <xdr:ext cx="534377" cy="259045"/>
    <xdr:sp macro="" textlink="">
      <xdr:nvSpPr>
        <xdr:cNvPr id="600" name="教育費該当値テキスト"/>
        <xdr:cNvSpPr txBox="1"/>
      </xdr:nvSpPr>
      <xdr:spPr>
        <a:xfrm>
          <a:off x="16370300" y="90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3518</xdr:rowOff>
    </xdr:from>
    <xdr:to>
      <xdr:col>81</xdr:col>
      <xdr:colOff>101600</xdr:colOff>
      <xdr:row>54</xdr:row>
      <xdr:rowOff>105118</xdr:rowOff>
    </xdr:to>
    <xdr:sp macro="" textlink="">
      <xdr:nvSpPr>
        <xdr:cNvPr id="601" name="楕円 600"/>
        <xdr:cNvSpPr/>
      </xdr:nvSpPr>
      <xdr:spPr>
        <a:xfrm>
          <a:off x="15430500" y="9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96245</xdr:rowOff>
    </xdr:from>
    <xdr:ext cx="534377" cy="259045"/>
    <xdr:sp macro="" textlink="">
      <xdr:nvSpPr>
        <xdr:cNvPr id="602" name="テキスト ボックス 601"/>
        <xdr:cNvSpPr txBox="1"/>
      </xdr:nvSpPr>
      <xdr:spPr>
        <a:xfrm>
          <a:off x="15214111" y="93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111851</xdr:rowOff>
    </xdr:from>
    <xdr:to>
      <xdr:col>76</xdr:col>
      <xdr:colOff>165100</xdr:colOff>
      <xdr:row>53</xdr:row>
      <xdr:rowOff>42001</xdr:rowOff>
    </xdr:to>
    <xdr:sp macro="" textlink="">
      <xdr:nvSpPr>
        <xdr:cNvPr id="603" name="楕円 602"/>
        <xdr:cNvSpPr/>
      </xdr:nvSpPr>
      <xdr:spPr>
        <a:xfrm>
          <a:off x="14541500" y="90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58528</xdr:rowOff>
    </xdr:from>
    <xdr:ext cx="534377" cy="259045"/>
    <xdr:sp macro="" textlink="">
      <xdr:nvSpPr>
        <xdr:cNvPr id="604" name="テキスト ボックス 603"/>
        <xdr:cNvSpPr txBox="1"/>
      </xdr:nvSpPr>
      <xdr:spPr>
        <a:xfrm>
          <a:off x="14325111" y="88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137134</xdr:rowOff>
    </xdr:from>
    <xdr:to>
      <xdr:col>72</xdr:col>
      <xdr:colOff>38100</xdr:colOff>
      <xdr:row>59</xdr:row>
      <xdr:rowOff>67284</xdr:rowOff>
    </xdr:to>
    <xdr:sp macro="" textlink="">
      <xdr:nvSpPr>
        <xdr:cNvPr id="605" name="楕円 604"/>
        <xdr:cNvSpPr/>
      </xdr:nvSpPr>
      <xdr:spPr>
        <a:xfrm>
          <a:off x="13652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58411</xdr:rowOff>
    </xdr:from>
    <xdr:ext cx="534377" cy="259045"/>
    <xdr:sp macro="" textlink="">
      <xdr:nvSpPr>
        <xdr:cNvPr id="606" name="テキスト ボックス 605"/>
        <xdr:cNvSpPr txBox="1"/>
      </xdr:nvSpPr>
      <xdr:spPr>
        <a:xfrm>
          <a:off x="13436111" y="10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162761</xdr:rowOff>
    </xdr:from>
    <xdr:to>
      <xdr:col>67</xdr:col>
      <xdr:colOff>101600</xdr:colOff>
      <xdr:row>59</xdr:row>
      <xdr:rowOff>92911</xdr:rowOff>
    </xdr:to>
    <xdr:sp macro="" textlink="">
      <xdr:nvSpPr>
        <xdr:cNvPr id="607" name="楕円 606"/>
        <xdr:cNvSpPr/>
      </xdr:nvSpPr>
      <xdr:spPr>
        <a:xfrm>
          <a:off x="12763500" y="101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84038</xdr:rowOff>
    </xdr:from>
    <xdr:ext cx="534377" cy="259045"/>
    <xdr:sp macro="" textlink="">
      <xdr:nvSpPr>
        <xdr:cNvPr id="608" name="テキスト ボックス 607"/>
        <xdr:cNvSpPr txBox="1"/>
      </xdr:nvSpPr>
      <xdr:spPr>
        <a:xfrm>
          <a:off x="12547111" y="101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2" name="直線コネクタ 631"/>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35"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36" name="直線コネクタ 635"/>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123952</xdr:rowOff>
    </xdr:from>
    <xdr:to>
      <xdr:col>85</xdr:col>
      <xdr:colOff>127000</xdr:colOff>
      <xdr:row>78</xdr:row>
      <xdr:rowOff>23622</xdr:rowOff>
    </xdr:to>
    <xdr:cxnSp macro="">
      <xdr:nvCxnSpPr>
        <xdr:cNvPr id="637" name="直線コネクタ 636"/>
        <xdr:cNvCxnSpPr/>
      </xdr:nvCxnSpPr>
      <xdr:spPr>
        <a:xfrm flipV="1">
          <a:off x="15481300" y="13325602"/>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38" name="災害復旧費平均値テキスト"/>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39" name="フローチャート: 判断 638"/>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23622</xdr:rowOff>
    </xdr:from>
    <xdr:to>
      <xdr:col>81</xdr:col>
      <xdr:colOff>50800</xdr:colOff>
      <xdr:row>79</xdr:row>
      <xdr:rowOff>31114</xdr:rowOff>
    </xdr:to>
    <xdr:cxnSp macro="">
      <xdr:nvCxnSpPr>
        <xdr:cNvPr id="640" name="直線コネクタ 639"/>
        <xdr:cNvCxnSpPr/>
      </xdr:nvCxnSpPr>
      <xdr:spPr>
        <a:xfrm flipV="1">
          <a:off x="14592300" y="13396722"/>
          <a:ext cx="889000" cy="17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1" name="フローチャート: 判断 640"/>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42" name="テキスト ボックス 641"/>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22606</xdr:rowOff>
    </xdr:from>
    <xdr:to>
      <xdr:col>76</xdr:col>
      <xdr:colOff>114300</xdr:colOff>
      <xdr:row>79</xdr:row>
      <xdr:rowOff>31114</xdr:rowOff>
    </xdr:to>
    <xdr:cxnSp macro="">
      <xdr:nvCxnSpPr>
        <xdr:cNvPr id="643" name="直線コネクタ 642"/>
        <xdr:cNvCxnSpPr/>
      </xdr:nvCxnSpPr>
      <xdr:spPr>
        <a:xfrm>
          <a:off x="13703300" y="13567156"/>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44" name="フローチャート: 判断 643"/>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45" name="テキスト ボックス 644"/>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10795</xdr:rowOff>
    </xdr:from>
    <xdr:to>
      <xdr:col>71</xdr:col>
      <xdr:colOff>177800</xdr:colOff>
      <xdr:row>79</xdr:row>
      <xdr:rowOff>22606</xdr:rowOff>
    </xdr:to>
    <xdr:cxnSp macro="">
      <xdr:nvCxnSpPr>
        <xdr:cNvPr id="646" name="直線コネクタ 645"/>
        <xdr:cNvCxnSpPr/>
      </xdr:nvCxnSpPr>
      <xdr:spPr>
        <a:xfrm>
          <a:off x="12814300" y="1355534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47" name="フローチャート: 判断 646"/>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48" name="テキスト ボックス 647"/>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49" name="フローチャート: 判断 648"/>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0" name="テキスト ボックス 649"/>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73152</xdr:rowOff>
    </xdr:from>
    <xdr:to>
      <xdr:col>85</xdr:col>
      <xdr:colOff>177800</xdr:colOff>
      <xdr:row>78</xdr:row>
      <xdr:rowOff>3302</xdr:rowOff>
    </xdr:to>
    <xdr:sp macro="" textlink="">
      <xdr:nvSpPr>
        <xdr:cNvPr id="656" name="楕円 655"/>
        <xdr:cNvSpPr/>
      </xdr:nvSpPr>
      <xdr:spPr>
        <a:xfrm>
          <a:off x="16268700" y="132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96029</xdr:rowOff>
    </xdr:from>
    <xdr:ext cx="469744" cy="259045"/>
    <xdr:sp macro="" textlink="">
      <xdr:nvSpPr>
        <xdr:cNvPr id="657" name="災害復旧費該当値テキスト"/>
        <xdr:cNvSpPr txBox="1"/>
      </xdr:nvSpPr>
      <xdr:spPr>
        <a:xfrm>
          <a:off x="16370300" y="1312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144272</xdr:rowOff>
    </xdr:from>
    <xdr:to>
      <xdr:col>81</xdr:col>
      <xdr:colOff>101600</xdr:colOff>
      <xdr:row>78</xdr:row>
      <xdr:rowOff>74422</xdr:rowOff>
    </xdr:to>
    <xdr:sp macro="" textlink="">
      <xdr:nvSpPr>
        <xdr:cNvPr id="658" name="楕円 657"/>
        <xdr:cNvSpPr/>
      </xdr:nvSpPr>
      <xdr:spPr>
        <a:xfrm>
          <a:off x="15430500" y="133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90949</xdr:rowOff>
    </xdr:from>
    <xdr:ext cx="469744" cy="259045"/>
    <xdr:sp macro="" textlink="">
      <xdr:nvSpPr>
        <xdr:cNvPr id="659" name="テキスト ボックス 658"/>
        <xdr:cNvSpPr txBox="1"/>
      </xdr:nvSpPr>
      <xdr:spPr>
        <a:xfrm>
          <a:off x="15246428" y="1312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151764</xdr:rowOff>
    </xdr:from>
    <xdr:to>
      <xdr:col>76</xdr:col>
      <xdr:colOff>165100</xdr:colOff>
      <xdr:row>79</xdr:row>
      <xdr:rowOff>81914</xdr:rowOff>
    </xdr:to>
    <xdr:sp macro="" textlink="">
      <xdr:nvSpPr>
        <xdr:cNvPr id="660" name="楕円 659"/>
        <xdr:cNvSpPr/>
      </xdr:nvSpPr>
      <xdr:spPr>
        <a:xfrm>
          <a:off x="14541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73041</xdr:rowOff>
    </xdr:from>
    <xdr:ext cx="378565" cy="259045"/>
    <xdr:sp macro="" textlink="">
      <xdr:nvSpPr>
        <xdr:cNvPr id="661" name="テキスト ボックス 660"/>
        <xdr:cNvSpPr txBox="1"/>
      </xdr:nvSpPr>
      <xdr:spPr>
        <a:xfrm>
          <a:off x="14403017" y="1361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143256</xdr:rowOff>
    </xdr:from>
    <xdr:to>
      <xdr:col>72</xdr:col>
      <xdr:colOff>38100</xdr:colOff>
      <xdr:row>79</xdr:row>
      <xdr:rowOff>73406</xdr:rowOff>
    </xdr:to>
    <xdr:sp macro="" textlink="">
      <xdr:nvSpPr>
        <xdr:cNvPr id="662" name="楕円 661"/>
        <xdr:cNvSpPr/>
      </xdr:nvSpPr>
      <xdr:spPr>
        <a:xfrm>
          <a:off x="13652500" y="135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64533</xdr:rowOff>
    </xdr:from>
    <xdr:ext cx="378565" cy="259045"/>
    <xdr:sp macro="" textlink="">
      <xdr:nvSpPr>
        <xdr:cNvPr id="663" name="テキスト ボックス 662"/>
        <xdr:cNvSpPr txBox="1"/>
      </xdr:nvSpPr>
      <xdr:spPr>
        <a:xfrm>
          <a:off x="13514017" y="13609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131445</xdr:rowOff>
    </xdr:from>
    <xdr:to>
      <xdr:col>67</xdr:col>
      <xdr:colOff>101600</xdr:colOff>
      <xdr:row>79</xdr:row>
      <xdr:rowOff>61595</xdr:rowOff>
    </xdr:to>
    <xdr:sp macro="" textlink="">
      <xdr:nvSpPr>
        <xdr:cNvPr id="664" name="楕円 663"/>
        <xdr:cNvSpPr/>
      </xdr:nvSpPr>
      <xdr:spPr>
        <a:xfrm>
          <a:off x="12763500" y="135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52722</xdr:rowOff>
    </xdr:from>
    <xdr:ext cx="378565" cy="259045"/>
    <xdr:sp macro="" textlink="">
      <xdr:nvSpPr>
        <xdr:cNvPr id="665" name="テキスト ボックス 664"/>
        <xdr:cNvSpPr txBox="1"/>
      </xdr:nvSpPr>
      <xdr:spPr>
        <a:xfrm>
          <a:off x="12625017" y="13597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0" name="直線コネクタ 689"/>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1" name="公債費最小値テキスト"/>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2" name="直線コネクタ 691"/>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3" name="公債費最大値テキスト"/>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4" name="直線コネクタ 693"/>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132232</xdr:rowOff>
    </xdr:from>
    <xdr:to>
      <xdr:col>85</xdr:col>
      <xdr:colOff>127000</xdr:colOff>
      <xdr:row>97</xdr:row>
      <xdr:rowOff>143624</xdr:rowOff>
    </xdr:to>
    <xdr:cxnSp macro="">
      <xdr:nvCxnSpPr>
        <xdr:cNvPr id="695" name="直線コネクタ 694"/>
        <xdr:cNvCxnSpPr/>
      </xdr:nvCxnSpPr>
      <xdr:spPr>
        <a:xfrm flipV="1">
          <a:off x="15481300" y="16591432"/>
          <a:ext cx="8382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696" name="公債費平均値テキスト"/>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697" name="フローチャート: 判断 696"/>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143624</xdr:rowOff>
    </xdr:from>
    <xdr:to>
      <xdr:col>81</xdr:col>
      <xdr:colOff>50800</xdr:colOff>
      <xdr:row>98</xdr:row>
      <xdr:rowOff>37212</xdr:rowOff>
    </xdr:to>
    <xdr:cxnSp macro="">
      <xdr:nvCxnSpPr>
        <xdr:cNvPr id="698" name="直線コネクタ 697"/>
        <xdr:cNvCxnSpPr/>
      </xdr:nvCxnSpPr>
      <xdr:spPr>
        <a:xfrm flipV="1">
          <a:off x="14592300" y="16774274"/>
          <a:ext cx="889000" cy="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699" name="フローチャート: 判断 698"/>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0" name="テキスト ボックス 699"/>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37212</xdr:rowOff>
    </xdr:from>
    <xdr:to>
      <xdr:col>76</xdr:col>
      <xdr:colOff>114300</xdr:colOff>
      <xdr:row>98</xdr:row>
      <xdr:rowOff>45859</xdr:rowOff>
    </xdr:to>
    <xdr:cxnSp macro="">
      <xdr:nvCxnSpPr>
        <xdr:cNvPr id="701" name="直線コネクタ 700"/>
        <xdr:cNvCxnSpPr/>
      </xdr:nvCxnSpPr>
      <xdr:spPr>
        <a:xfrm flipV="1">
          <a:off x="13703300" y="16839312"/>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2" name="フローチャート: 判断 701"/>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3" name="テキスト ボックス 702"/>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148044</xdr:rowOff>
    </xdr:from>
    <xdr:to>
      <xdr:col>71</xdr:col>
      <xdr:colOff>177800</xdr:colOff>
      <xdr:row>98</xdr:row>
      <xdr:rowOff>45859</xdr:rowOff>
    </xdr:to>
    <xdr:cxnSp macro="">
      <xdr:nvCxnSpPr>
        <xdr:cNvPr id="704" name="直線コネクタ 703"/>
        <xdr:cNvCxnSpPr/>
      </xdr:nvCxnSpPr>
      <xdr:spPr>
        <a:xfrm>
          <a:off x="12814300" y="16778694"/>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5" name="フローチャート: 判断 704"/>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06" name="テキスト ボックス 705"/>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07" name="フローチャート: 判断 706"/>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08" name="テキスト ボックス 707"/>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81432</xdr:rowOff>
    </xdr:from>
    <xdr:to>
      <xdr:col>85</xdr:col>
      <xdr:colOff>177800</xdr:colOff>
      <xdr:row>97</xdr:row>
      <xdr:rowOff>11582</xdr:rowOff>
    </xdr:to>
    <xdr:sp macro="" textlink="">
      <xdr:nvSpPr>
        <xdr:cNvPr id="714" name="楕円 713"/>
        <xdr:cNvSpPr/>
      </xdr:nvSpPr>
      <xdr:spPr>
        <a:xfrm>
          <a:off x="162687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59859</xdr:rowOff>
    </xdr:from>
    <xdr:ext cx="534377" cy="259045"/>
    <xdr:sp macro="" textlink="">
      <xdr:nvSpPr>
        <xdr:cNvPr id="715" name="公債費該当値テキスト"/>
        <xdr:cNvSpPr txBox="1"/>
      </xdr:nvSpPr>
      <xdr:spPr>
        <a:xfrm>
          <a:off x="16370300" y="165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92824</xdr:rowOff>
    </xdr:from>
    <xdr:to>
      <xdr:col>81</xdr:col>
      <xdr:colOff>101600</xdr:colOff>
      <xdr:row>98</xdr:row>
      <xdr:rowOff>22974</xdr:rowOff>
    </xdr:to>
    <xdr:sp macro="" textlink="">
      <xdr:nvSpPr>
        <xdr:cNvPr id="716" name="楕円 715"/>
        <xdr:cNvSpPr/>
      </xdr:nvSpPr>
      <xdr:spPr>
        <a:xfrm>
          <a:off x="15430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14101</xdr:rowOff>
    </xdr:from>
    <xdr:ext cx="534377" cy="259045"/>
    <xdr:sp macro="" textlink="">
      <xdr:nvSpPr>
        <xdr:cNvPr id="717" name="テキスト ボックス 716"/>
        <xdr:cNvSpPr txBox="1"/>
      </xdr:nvSpPr>
      <xdr:spPr>
        <a:xfrm>
          <a:off x="15214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157862</xdr:rowOff>
    </xdr:from>
    <xdr:to>
      <xdr:col>76</xdr:col>
      <xdr:colOff>165100</xdr:colOff>
      <xdr:row>98</xdr:row>
      <xdr:rowOff>88012</xdr:rowOff>
    </xdr:to>
    <xdr:sp macro="" textlink="">
      <xdr:nvSpPr>
        <xdr:cNvPr id="718" name="楕円 717"/>
        <xdr:cNvSpPr/>
      </xdr:nvSpPr>
      <xdr:spPr>
        <a:xfrm>
          <a:off x="14541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79139</xdr:rowOff>
    </xdr:from>
    <xdr:ext cx="534377" cy="259045"/>
    <xdr:sp macro="" textlink="">
      <xdr:nvSpPr>
        <xdr:cNvPr id="719" name="テキスト ボックス 718"/>
        <xdr:cNvSpPr txBox="1"/>
      </xdr:nvSpPr>
      <xdr:spPr>
        <a:xfrm>
          <a:off x="14325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166509</xdr:rowOff>
    </xdr:from>
    <xdr:to>
      <xdr:col>72</xdr:col>
      <xdr:colOff>38100</xdr:colOff>
      <xdr:row>98</xdr:row>
      <xdr:rowOff>96659</xdr:rowOff>
    </xdr:to>
    <xdr:sp macro="" textlink="">
      <xdr:nvSpPr>
        <xdr:cNvPr id="720" name="楕円 719"/>
        <xdr:cNvSpPr/>
      </xdr:nvSpPr>
      <xdr:spPr>
        <a:xfrm>
          <a:off x="13652500" y="16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87786</xdr:rowOff>
    </xdr:from>
    <xdr:ext cx="534377" cy="259045"/>
    <xdr:sp macro="" textlink="">
      <xdr:nvSpPr>
        <xdr:cNvPr id="721" name="テキスト ボックス 720"/>
        <xdr:cNvSpPr txBox="1"/>
      </xdr:nvSpPr>
      <xdr:spPr>
        <a:xfrm>
          <a:off x="13436111" y="168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97244</xdr:rowOff>
    </xdr:from>
    <xdr:to>
      <xdr:col>67</xdr:col>
      <xdr:colOff>101600</xdr:colOff>
      <xdr:row>98</xdr:row>
      <xdr:rowOff>27394</xdr:rowOff>
    </xdr:to>
    <xdr:sp macro="" textlink="">
      <xdr:nvSpPr>
        <xdr:cNvPr id="722" name="楕円 721"/>
        <xdr:cNvSpPr/>
      </xdr:nvSpPr>
      <xdr:spPr>
        <a:xfrm>
          <a:off x="12763500" y="167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18521</xdr:rowOff>
    </xdr:from>
    <xdr:ext cx="534377" cy="259045"/>
    <xdr:sp macro="" textlink="">
      <xdr:nvSpPr>
        <xdr:cNvPr id="723" name="テキスト ボックス 722"/>
        <xdr:cNvSpPr txBox="1"/>
      </xdr:nvSpPr>
      <xdr:spPr>
        <a:xfrm>
          <a:off x="12547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47" name="直線コネクタ 746"/>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0"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1" name="直線コネクタ 750"/>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3" name="諸支出金平均値テキスト"/>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4" name="フローチャート: 判断 753"/>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56" name="フローチャート: 判断 755"/>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57" name="テキスト ボックス 756"/>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59" name="フローチャート: 判断 758"/>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0" name="テキスト ボックス 759"/>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2" name="フローチャート: 判断 761"/>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3" name="テキスト ボックス 762"/>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4" name="フローチャート: 判断 763"/>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65" name="テキスト ボックス 764"/>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議会費は、人件費の割合が高く、類似団体に比べコスト高となっています。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年度に斎場関連施設の整備事業により増加しましたが、令和元年度は斎場関連施設整備事業費が減少し、類似団体平均を下回っています。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総務費は、土地開発公社への貸付金や庁舎整備基金への積立金の減等により平成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年度に減少していましたが、令和元年度は、岡山芸術創造劇場整備事業費の減等により更に減少し、類似団体平均を下回りました。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農林水産業費は、広大な岡山平野における土地改良事業に係る元利償還交付金や用水路に係る維持管理費等の経費が生じるため、類似団体に比べコスト高となっています。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県費負担教職員の権限移譲に伴い、給与費負担が増加したことにより、大幅な増となりました。小中学校への空調施設整備等により、令和元年度は増加していますが、類似団体平均は下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年７月豪雨に伴う土木施設や農林水産業施設の災害復旧事業のため、平成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年度に引き続き、増加しています。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年度に増加した小中学校への空調施設整備等に係る繰越金の減少等により、実質収支額、実質単年度収支額ともに増加しています。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年度以降マイナスとなっており、これは財政調整基金の取り崩し等によるものです。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ysClr val="windowText" lastClr="000000"/>
              </a:solidFill>
              <a:latin typeface="ＭＳ ゴシック" pitchFamily="49" charset="-128"/>
              <a:ea typeface="ＭＳ ゴシック" pitchFamily="49" charset="-128"/>
            </a:rPr>
            <a:t>　借入抑制に伴う地方債償還額の減に伴う元利償還金の減や、道路事業に係る県債償還負担金の減に伴う債務負担行為に基づく支出額の減など、満期一括償還地方債に係る年度割相当額以外は減少傾向にあります。</a:t>
          </a:r>
        </a:p>
        <a:p>
          <a:r>
            <a:rPr kumimoji="1" lang="ja-JP" altLang="en-US" sz="1400" b="0">
              <a:solidFill>
                <a:sysClr val="windowText" lastClr="000000"/>
              </a:solidFill>
              <a:latin typeface="ＭＳ ゴシック" pitchFamily="49" charset="-128"/>
              <a:ea typeface="ＭＳ ゴシック" pitchFamily="49" charset="-128"/>
            </a:rPr>
            <a:t>　引き続き、建設事業の重点化や進度調整により、地方債借入額を抑制し、健全な実質公債費比率の維持に努めていきます。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ysClr val="windowText" lastClr="000000"/>
              </a:solidFill>
              <a:latin typeface="ＭＳ ゴシック" pitchFamily="49" charset="-128"/>
              <a:ea typeface="ＭＳ ゴシック" pitchFamily="49" charset="-128"/>
            </a:rPr>
            <a:t>　減債基金積立不足額を生じることなく着実な積立を実施しております。減債基金残高及び減債基金積立相当額は、平成</a:t>
          </a:r>
          <a:r>
            <a:rPr kumimoji="1" lang="en-US" altLang="ja-JP" sz="1050" b="0">
              <a:solidFill>
                <a:sysClr val="windowText" lastClr="000000"/>
              </a:solidFill>
              <a:latin typeface="ＭＳ ゴシック" pitchFamily="49" charset="-128"/>
              <a:ea typeface="ＭＳ ゴシック" pitchFamily="49" charset="-128"/>
            </a:rPr>
            <a:t>21</a:t>
          </a:r>
          <a:r>
            <a:rPr kumimoji="1" lang="ja-JP" altLang="en-US" sz="1050" b="0">
              <a:solidFill>
                <a:sysClr val="windowText" lastClr="000000"/>
              </a:solidFill>
              <a:latin typeface="ＭＳ ゴシック" pitchFamily="49" charset="-128"/>
              <a:ea typeface="ＭＳ ゴシック" pitchFamily="49" charset="-128"/>
            </a:rPr>
            <a:t>年度以降の市場公募債発行に伴い増加傾向です。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年度は県費負担教職員の権限移譲に伴う退職手当支給予定額の増により増加しましたが、平成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・市有施設の耐震化や老朽化施設の改修・更新等の財源として公共施設整備基金を取り崩した一方、令和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年度から予定する本庁舎の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億円を積み立てたこと、今後増加が見込まれる学校施設整備費に対応するため学校教育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・市税収入の大幅な減収や災害等に必要となる財源として一定程度の財政調整基金を維持していくとともに、それぞれ個々の資金使途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目的に合わせて特定目的基金の運用を図っていきます。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・公共施設等整備基金：毎年度末の決算剰余見込から積み立てを行っている。市有施設の耐震化や老朽化施設の改修・更新等の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年度に予定する本庁舎の整備事業のためＨ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年度から積立を開始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・庁舎整備基金：今後、本庁舎整備事業の進捗に従い取崩して事業の財源に充てていく予定です。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341027325</v>
      </c>
      <c r="BO4" s="393"/>
      <c r="BP4" s="393"/>
      <c r="BQ4" s="393"/>
      <c r="BR4" s="393"/>
      <c r="BS4" s="393"/>
      <c r="BT4" s="393"/>
      <c r="BU4" s="394"/>
      <c r="BV4" s="392">
        <v>332909884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5.0999999999999996</v>
      </c>
      <c r="CU4" s="399"/>
      <c r="CV4" s="399"/>
      <c r="CW4" s="399"/>
      <c r="CX4" s="399"/>
      <c r="CY4" s="399"/>
      <c r="CZ4" s="399"/>
      <c r="DA4" s="400"/>
      <c r="DB4" s="398">
        <v>4.7</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325774791</v>
      </c>
      <c r="BO5" s="430"/>
      <c r="BP5" s="430"/>
      <c r="BQ5" s="430"/>
      <c r="BR5" s="430"/>
      <c r="BS5" s="430"/>
      <c r="BT5" s="430"/>
      <c r="BU5" s="431"/>
      <c r="BV5" s="429">
        <v>316968662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90.2</v>
      </c>
      <c r="CU5" s="427"/>
      <c r="CV5" s="427"/>
      <c r="CW5" s="427"/>
      <c r="CX5" s="427"/>
      <c r="CY5" s="427"/>
      <c r="CZ5" s="427"/>
      <c r="DA5" s="428"/>
      <c r="DB5" s="426">
        <v>89.8</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15252534</v>
      </c>
      <c r="BO6" s="430"/>
      <c r="BP6" s="430"/>
      <c r="BQ6" s="430"/>
      <c r="BR6" s="430"/>
      <c r="BS6" s="430"/>
      <c r="BT6" s="430"/>
      <c r="BU6" s="431"/>
      <c r="BV6" s="429">
        <v>15941222</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99.1</v>
      </c>
      <c r="CU6" s="467"/>
      <c r="CV6" s="467"/>
      <c r="CW6" s="467"/>
      <c r="CX6" s="467"/>
      <c r="CY6" s="467"/>
      <c r="CZ6" s="467"/>
      <c r="DA6" s="468"/>
      <c r="DB6" s="466">
        <v>100.8</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5242401</v>
      </c>
      <c r="BO7" s="430"/>
      <c r="BP7" s="430"/>
      <c r="BQ7" s="430"/>
      <c r="BR7" s="430"/>
      <c r="BS7" s="430"/>
      <c r="BT7" s="430"/>
      <c r="BU7" s="431"/>
      <c r="BV7" s="429">
        <v>6737023</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196182140</v>
      </c>
      <c r="CU7" s="430"/>
      <c r="CV7" s="430"/>
      <c r="CW7" s="430"/>
      <c r="CX7" s="430"/>
      <c r="CY7" s="430"/>
      <c r="CZ7" s="430"/>
      <c r="DA7" s="431"/>
      <c r="DB7" s="429">
        <v>195312723</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10010133</v>
      </c>
      <c r="BO8" s="430"/>
      <c r="BP8" s="430"/>
      <c r="BQ8" s="430"/>
      <c r="BR8" s="430"/>
      <c r="BS8" s="430"/>
      <c r="BT8" s="430"/>
      <c r="BU8" s="431"/>
      <c r="BV8" s="429">
        <v>9204199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0.79</v>
      </c>
      <c r="CU8" s="470"/>
      <c r="CV8" s="470"/>
      <c r="CW8" s="470"/>
      <c r="CX8" s="470"/>
      <c r="CY8" s="470"/>
      <c r="CZ8" s="470"/>
      <c r="DA8" s="471"/>
      <c r="DB8" s="469">
        <v>0.8</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719474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805934</v>
      </c>
      <c r="BO9" s="430"/>
      <c r="BP9" s="430"/>
      <c r="BQ9" s="430"/>
      <c r="BR9" s="430"/>
      <c r="BS9" s="430"/>
      <c r="BT9" s="430"/>
      <c r="BU9" s="431"/>
      <c r="BV9" s="429">
        <v>1552580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15.3</v>
      </c>
      <c r="CU9" s="427"/>
      <c r="CV9" s="427"/>
      <c r="CW9" s="427"/>
      <c r="CX9" s="427"/>
      <c r="CY9" s="427"/>
      <c r="CZ9" s="427"/>
      <c r="DA9" s="428"/>
      <c r="DB9" s="426">
        <v>14.1</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119</v>
      </c>
      <c r="M10" s="459"/>
      <c r="N10" s="459"/>
      <c r="O10" s="459"/>
      <c r="P10" s="459"/>
      <c r="Q10" s="460"/>
      <c r="R10" s="480">
        <v>709584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3661</v>
      </c>
      <c r="BO10" s="430"/>
      <c r="BP10" s="430"/>
      <c r="BQ10" s="430"/>
      <c r="BR10" s="430"/>
      <c r="BS10" s="430"/>
      <c r="BT10" s="430"/>
      <c r="BU10" s="431"/>
      <c r="BV10" s="429">
        <v>2606353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2827613</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c r="A12" s="187"/>
      <c r="B12" s="489" t="s">
        <v>131</v>
      </c>
      <c r="C12" s="490"/>
      <c r="D12" s="490"/>
      <c r="E12" s="490"/>
      <c r="F12" s="490"/>
      <c r="G12" s="490"/>
      <c r="H12" s="490"/>
      <c r="I12" s="490"/>
      <c r="J12" s="490"/>
      <c r="K12" s="491"/>
      <c r="L12" s="498" t="s">
        <v>132</v>
      </c>
      <c r="M12" s="499"/>
      <c r="N12" s="499"/>
      <c r="O12" s="499"/>
      <c r="P12" s="499"/>
      <c r="Q12" s="500"/>
      <c r="R12" s="501">
        <v>708973</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5650000</v>
      </c>
      <c r="BO12" s="430"/>
      <c r="BP12" s="430"/>
      <c r="BQ12" s="430"/>
      <c r="BR12" s="430"/>
      <c r="BS12" s="430"/>
      <c r="BT12" s="430"/>
      <c r="BU12" s="431"/>
      <c r="BV12" s="429">
        <v>6500000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694635</v>
      </c>
      <c r="S13" s="514"/>
      <c r="T13" s="514"/>
      <c r="U13" s="514"/>
      <c r="V13" s="515"/>
      <c r="W13" s="445" t="s">
        <v>140</v>
      </c>
      <c r="X13" s="446"/>
      <c r="Y13" s="446"/>
      <c r="Z13" s="446"/>
      <c r="AA13" s="446"/>
      <c r="AB13" s="436"/>
      <c r="AC13" s="480">
        <v>8329</v>
      </c>
      <c r="AD13" s="481"/>
      <c r="AE13" s="481"/>
      <c r="AF13" s="481"/>
      <c r="AG13" s="523"/>
      <c r="AH13" s="480">
        <v>8925</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-2012792</v>
      </c>
      <c r="BO13" s="430"/>
      <c r="BP13" s="430"/>
      <c r="BQ13" s="430"/>
      <c r="BR13" s="430"/>
      <c r="BS13" s="430"/>
      <c r="BT13" s="430"/>
      <c r="BU13" s="431"/>
      <c r="BV13" s="429">
        <v>-2341067</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5.6</v>
      </c>
      <c r="CU13" s="427"/>
      <c r="CV13" s="427"/>
      <c r="CW13" s="427"/>
      <c r="CX13" s="427"/>
      <c r="CY13" s="427"/>
      <c r="CZ13" s="427"/>
      <c r="DA13" s="428"/>
      <c r="DB13" s="426">
        <v>6.3</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709241</v>
      </c>
      <c r="S14" s="514"/>
      <c r="T14" s="514"/>
      <c r="U14" s="514"/>
      <c r="V14" s="515"/>
      <c r="W14" s="419"/>
      <c r="X14" s="420"/>
      <c r="Y14" s="420"/>
      <c r="Z14" s="420"/>
      <c r="AA14" s="420"/>
      <c r="AB14" s="409"/>
      <c r="AC14" s="516">
        <v>2.6</v>
      </c>
      <c r="AD14" s="517"/>
      <c r="AE14" s="517"/>
      <c r="AF14" s="517"/>
      <c r="AG14" s="518"/>
      <c r="AH14" s="516">
        <v>2.9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130</v>
      </c>
      <c r="CU14" s="528"/>
      <c r="CV14" s="528"/>
      <c r="CW14" s="528"/>
      <c r="CX14" s="528"/>
      <c r="CY14" s="528"/>
      <c r="CZ14" s="528"/>
      <c r="DA14" s="529"/>
      <c r="DB14" s="527">
        <v>9.3000000000000007</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139</v>
      </c>
      <c r="N15" s="521"/>
      <c r="O15" s="521"/>
      <c r="P15" s="521"/>
      <c r="Q15" s="522"/>
      <c r="R15" s="513">
        <v>696215</v>
      </c>
      <c r="S15" s="514"/>
      <c r="T15" s="514"/>
      <c r="U15" s="514"/>
      <c r="V15" s="515"/>
      <c r="W15" s="445" t="s">
        <v>147</v>
      </c>
      <c r="X15" s="446"/>
      <c r="Y15" s="446"/>
      <c r="Z15" s="446"/>
      <c r="AA15" s="446"/>
      <c r="AB15" s="436"/>
      <c r="AC15" s="480">
        <v>70742</v>
      </c>
      <c r="AD15" s="481"/>
      <c r="AE15" s="481"/>
      <c r="AF15" s="481"/>
      <c r="AG15" s="523"/>
      <c r="AH15" s="480">
        <v>67642</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115946248</v>
      </c>
      <c r="BO15" s="393"/>
      <c r="BP15" s="393"/>
      <c r="BQ15" s="393"/>
      <c r="BR15" s="393"/>
      <c r="BS15" s="393"/>
      <c r="BT15" s="393"/>
      <c r="BU15" s="394"/>
      <c r="BV15" s="392">
        <v>114449348</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22</v>
      </c>
      <c r="AD16" s="517"/>
      <c r="AE16" s="517"/>
      <c r="AF16" s="517"/>
      <c r="AG16" s="518"/>
      <c r="AH16" s="516">
        <v>21.7</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148245872</v>
      </c>
      <c r="BO16" s="430"/>
      <c r="BP16" s="430"/>
      <c r="BQ16" s="430"/>
      <c r="BR16" s="430"/>
      <c r="BS16" s="430"/>
      <c r="BT16" s="430"/>
      <c r="BU16" s="431"/>
      <c r="BV16" s="429">
        <v>144176213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242725</v>
      </c>
      <c r="AD17" s="481"/>
      <c r="AE17" s="481"/>
      <c r="AF17" s="481"/>
      <c r="AG17" s="523"/>
      <c r="AH17" s="480">
        <v>234539</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145553991</v>
      </c>
      <c r="BO17" s="430"/>
      <c r="BP17" s="430"/>
      <c r="BQ17" s="430"/>
      <c r="BR17" s="430"/>
      <c r="BS17" s="430"/>
      <c r="BT17" s="430"/>
      <c r="BU17" s="431"/>
      <c r="BV17" s="429">
        <v>143539369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789.95</v>
      </c>
      <c r="M18" s="545"/>
      <c r="N18" s="545"/>
      <c r="O18" s="545"/>
      <c r="P18" s="545"/>
      <c r="Q18" s="545"/>
      <c r="R18" s="546"/>
      <c r="S18" s="546"/>
      <c r="T18" s="546"/>
      <c r="U18" s="546"/>
      <c r="V18" s="547"/>
      <c r="W18" s="447"/>
      <c r="X18" s="448"/>
      <c r="Y18" s="448"/>
      <c r="Z18" s="448"/>
      <c r="AA18" s="448"/>
      <c r="AB18" s="439"/>
      <c r="AC18" s="548">
        <v>75.400000000000006</v>
      </c>
      <c r="AD18" s="549"/>
      <c r="AE18" s="549"/>
      <c r="AF18" s="549"/>
      <c r="AG18" s="550"/>
      <c r="AH18" s="548">
        <v>75.400000000000006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181258005</v>
      </c>
      <c r="BO18" s="430"/>
      <c r="BP18" s="430"/>
      <c r="BQ18" s="430"/>
      <c r="BR18" s="430"/>
      <c r="BS18" s="430"/>
      <c r="BT18" s="430"/>
      <c r="BU18" s="431"/>
      <c r="BV18" s="429">
        <v>177954035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911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229743514</v>
      </c>
      <c r="BO19" s="430"/>
      <c r="BP19" s="430"/>
      <c r="BQ19" s="430"/>
      <c r="BR19" s="430"/>
      <c r="BS19" s="430"/>
      <c r="BT19" s="430"/>
      <c r="BU19" s="431"/>
      <c r="BV19" s="429">
        <v>226760550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309409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328006816</v>
      </c>
      <c r="BO23" s="430"/>
      <c r="BP23" s="430"/>
      <c r="BQ23" s="430"/>
      <c r="BR23" s="430"/>
      <c r="BS23" s="430"/>
      <c r="BT23" s="430"/>
      <c r="BU23" s="431"/>
      <c r="BV23" s="429">
        <v>328992757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11600</v>
      </c>
      <c r="R24" s="481"/>
      <c r="S24" s="481"/>
      <c r="T24" s="481"/>
      <c r="U24" s="481"/>
      <c r="V24" s="523"/>
      <c r="W24" s="582"/>
      <c r="X24" s="570"/>
      <c r="Y24" s="571"/>
      <c r="Z24" s="479" t="s">
        <v>171</v>
      </c>
      <c r="AA24" s="459"/>
      <c r="AB24" s="459"/>
      <c r="AC24" s="459"/>
      <c r="AD24" s="459"/>
      <c r="AE24" s="459"/>
      <c r="AF24" s="459"/>
      <c r="AG24" s="460"/>
      <c r="AH24" s="480">
        <v>4492</v>
      </c>
      <c r="AI24" s="481"/>
      <c r="AJ24" s="481"/>
      <c r="AK24" s="481"/>
      <c r="AL24" s="523"/>
      <c r="AM24" s="480">
        <v>14742744</v>
      </c>
      <c r="AN24" s="481"/>
      <c r="AO24" s="481"/>
      <c r="AP24" s="481"/>
      <c r="AQ24" s="481"/>
      <c r="AR24" s="523"/>
      <c r="AS24" s="480">
        <v>3282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153683946</v>
      </c>
      <c r="BO24" s="430"/>
      <c r="BP24" s="430"/>
      <c r="BQ24" s="430"/>
      <c r="BR24" s="430"/>
      <c r="BS24" s="430"/>
      <c r="BT24" s="430"/>
      <c r="BU24" s="431"/>
      <c r="BV24" s="429">
        <v>158832752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2</v>
      </c>
      <c r="M25" s="481"/>
      <c r="N25" s="481"/>
      <c r="O25" s="481"/>
      <c r="P25" s="523"/>
      <c r="Q25" s="480">
        <v>9200</v>
      </c>
      <c r="R25" s="481"/>
      <c r="S25" s="481"/>
      <c r="T25" s="481"/>
      <c r="U25" s="481"/>
      <c r="V25" s="523"/>
      <c r="W25" s="582"/>
      <c r="X25" s="570"/>
      <c r="Y25" s="571"/>
      <c r="Z25" s="479" t="s">
        <v>174</v>
      </c>
      <c r="AA25" s="459"/>
      <c r="AB25" s="459"/>
      <c r="AC25" s="459"/>
      <c r="AD25" s="459"/>
      <c r="AE25" s="459"/>
      <c r="AF25" s="459"/>
      <c r="AG25" s="460"/>
      <c r="AH25" s="480">
        <v>762</v>
      </c>
      <c r="AI25" s="481"/>
      <c r="AJ25" s="481"/>
      <c r="AK25" s="481"/>
      <c r="AL25" s="523"/>
      <c r="AM25" s="480">
        <v>2389632</v>
      </c>
      <c r="AN25" s="481"/>
      <c r="AO25" s="481"/>
      <c r="AP25" s="481"/>
      <c r="AQ25" s="481"/>
      <c r="AR25" s="523"/>
      <c r="AS25" s="480">
        <v>3136</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103030422</v>
      </c>
      <c r="BO25" s="393"/>
      <c r="BP25" s="393"/>
      <c r="BQ25" s="393"/>
      <c r="BR25" s="393"/>
      <c r="BS25" s="393"/>
      <c r="BT25" s="393"/>
      <c r="BU25" s="394"/>
      <c r="BV25" s="392">
        <v>96808461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5969</v>
      </c>
      <c r="R26" s="481"/>
      <c r="S26" s="481"/>
      <c r="T26" s="481"/>
      <c r="U26" s="481"/>
      <c r="V26" s="523"/>
      <c r="W26" s="582"/>
      <c r="X26" s="570"/>
      <c r="Y26" s="571"/>
      <c r="Z26" s="479" t="s">
        <v>177</v>
      </c>
      <c r="AA26" s="592"/>
      <c r="AB26" s="592"/>
      <c r="AC26" s="592"/>
      <c r="AD26" s="592"/>
      <c r="AE26" s="592"/>
      <c r="AF26" s="592"/>
      <c r="AG26" s="593"/>
      <c r="AH26" s="480">
        <v>264</v>
      </c>
      <c r="AI26" s="481"/>
      <c r="AJ26" s="481"/>
      <c r="AK26" s="481"/>
      <c r="AL26" s="523"/>
      <c r="AM26" s="480">
        <v>827112</v>
      </c>
      <c r="AN26" s="481"/>
      <c r="AO26" s="481"/>
      <c r="AP26" s="481"/>
      <c r="AQ26" s="481"/>
      <c r="AR26" s="523"/>
      <c r="AS26" s="480">
        <v>3133</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v>1230163</v>
      </c>
      <c r="BO26" s="430"/>
      <c r="BP26" s="430"/>
      <c r="BQ26" s="430"/>
      <c r="BR26" s="430"/>
      <c r="BS26" s="430"/>
      <c r="BT26" s="430"/>
      <c r="BU26" s="431"/>
      <c r="BV26" s="429">
        <v>1299972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8500</v>
      </c>
      <c r="R27" s="481"/>
      <c r="S27" s="481"/>
      <c r="T27" s="481"/>
      <c r="U27" s="481"/>
      <c r="V27" s="523"/>
      <c r="W27" s="582"/>
      <c r="X27" s="570"/>
      <c r="Y27" s="571"/>
      <c r="Z27" s="479" t="s">
        <v>180</v>
      </c>
      <c r="AA27" s="459"/>
      <c r="AB27" s="459"/>
      <c r="AC27" s="459"/>
      <c r="AD27" s="459"/>
      <c r="AE27" s="459"/>
      <c r="AF27" s="459"/>
      <c r="AG27" s="460"/>
      <c r="AH27" s="480">
        <v>3373</v>
      </c>
      <c r="AI27" s="481"/>
      <c r="AJ27" s="481"/>
      <c r="AK27" s="481"/>
      <c r="AL27" s="523"/>
      <c r="AM27" s="480">
        <v>12060982</v>
      </c>
      <c r="AN27" s="481"/>
      <c r="AO27" s="481"/>
      <c r="AP27" s="481"/>
      <c r="AQ27" s="481"/>
      <c r="AR27" s="523"/>
      <c r="AS27" s="480">
        <v>3576</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4739208</v>
      </c>
      <c r="BO27" s="606"/>
      <c r="BP27" s="606"/>
      <c r="BQ27" s="606"/>
      <c r="BR27" s="606"/>
      <c r="BS27" s="606"/>
      <c r="BT27" s="606"/>
      <c r="BU27" s="607"/>
      <c r="BV27" s="605">
        <v>4702539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7700</v>
      </c>
      <c r="R28" s="481"/>
      <c r="S28" s="481"/>
      <c r="T28" s="481"/>
      <c r="U28" s="481"/>
      <c r="V28" s="523"/>
      <c r="W28" s="582"/>
      <c r="X28" s="570"/>
      <c r="Y28" s="571"/>
      <c r="Z28" s="479" t="s">
        <v>183</v>
      </c>
      <c r="AA28" s="459"/>
      <c r="AB28" s="459"/>
      <c r="AC28" s="459"/>
      <c r="AD28" s="459"/>
      <c r="AE28" s="459"/>
      <c r="AF28" s="459"/>
      <c r="AG28" s="460"/>
      <c r="AH28" s="480" t="s">
        <v>138</v>
      </c>
      <c r="AI28" s="481"/>
      <c r="AJ28" s="481"/>
      <c r="AK28" s="481"/>
      <c r="AL28" s="523"/>
      <c r="AM28" s="480" t="s">
        <v>138</v>
      </c>
      <c r="AN28" s="481"/>
      <c r="AO28" s="481"/>
      <c r="AP28" s="481"/>
      <c r="AQ28" s="481"/>
      <c r="AR28" s="523"/>
      <c r="AS28" s="480" t="s">
        <v>130</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19403680</v>
      </c>
      <c r="BO28" s="393"/>
      <c r="BP28" s="393"/>
      <c r="BQ28" s="393"/>
      <c r="BR28" s="393"/>
      <c r="BS28" s="393"/>
      <c r="BT28" s="393"/>
      <c r="BU28" s="394"/>
      <c r="BV28" s="392">
        <v>20050019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44</v>
      </c>
      <c r="M29" s="481"/>
      <c r="N29" s="481"/>
      <c r="O29" s="481"/>
      <c r="P29" s="523"/>
      <c r="Q29" s="480">
        <v>7100</v>
      </c>
      <c r="R29" s="481"/>
      <c r="S29" s="481"/>
      <c r="T29" s="481"/>
      <c r="U29" s="481"/>
      <c r="V29" s="523"/>
      <c r="W29" s="583"/>
      <c r="X29" s="584"/>
      <c r="Y29" s="585"/>
      <c r="Z29" s="479" t="s">
        <v>186</v>
      </c>
      <c r="AA29" s="459"/>
      <c r="AB29" s="459"/>
      <c r="AC29" s="459"/>
      <c r="AD29" s="459"/>
      <c r="AE29" s="459"/>
      <c r="AF29" s="459"/>
      <c r="AG29" s="460"/>
      <c r="AH29" s="480">
        <v>7865</v>
      </c>
      <c r="AI29" s="481"/>
      <c r="AJ29" s="481"/>
      <c r="AK29" s="481"/>
      <c r="AL29" s="523"/>
      <c r="AM29" s="480">
        <v>26803726</v>
      </c>
      <c r="AN29" s="481"/>
      <c r="AO29" s="481"/>
      <c r="AP29" s="481"/>
      <c r="AQ29" s="481"/>
      <c r="AR29" s="523"/>
      <c r="AS29" s="480">
        <v>3408</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1426510</v>
      </c>
      <c r="BO29" s="430"/>
      <c r="BP29" s="430"/>
      <c r="BQ29" s="430"/>
      <c r="BR29" s="430"/>
      <c r="BS29" s="430"/>
      <c r="BT29" s="430"/>
      <c r="BU29" s="431"/>
      <c r="BV29" s="429">
        <v>1411530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100.5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33667452</v>
      </c>
      <c r="BO30" s="606"/>
      <c r="BP30" s="606"/>
      <c r="BQ30" s="606"/>
      <c r="BR30" s="606"/>
      <c r="BS30" s="606"/>
      <c r="BT30" s="606"/>
      <c r="BU30" s="607"/>
      <c r="BV30" s="605">
        <v>30151962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196</v>
      </c>
      <c r="X33" s="418"/>
      <c r="Y33" s="418"/>
      <c r="Z33" s="418"/>
      <c r="AA33" s="418"/>
      <c r="AB33" s="418"/>
      <c r="AC33" s="418"/>
      <c r="AD33" s="418"/>
      <c r="AE33" s="418"/>
      <c r="AF33" s="418"/>
      <c r="AG33" s="418"/>
      <c r="AH33" s="418"/>
      <c r="AI33" s="418"/>
      <c r="AJ33" s="418"/>
      <c r="AK33" s="418"/>
      <c r="AL33" s="216"/>
      <c r="AM33" s="453" t="s">
        <v>197</v>
      </c>
      <c r="AN33" s="453"/>
      <c r="AO33" s="418" t="s">
        <v>196</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195</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9</v>
      </c>
      <c r="V34" s="618"/>
      <c r="W34" s="619" t="str">
        <f>IF('各会計、関係団体の財政状況及び健全化判断比率'!B28="","",'各会計、関係団体の財政状況及び健全化判断比率'!B28)</f>
        <v>岡山市国民健康保険費特別会計</v>
      </c>
      <c r="X34" s="619"/>
      <c r="Y34" s="619"/>
      <c r="Z34" s="619"/>
      <c r="AA34" s="619"/>
      <c r="AB34" s="619"/>
      <c r="AC34" s="619"/>
      <c r="AD34" s="619"/>
      <c r="AE34" s="619"/>
      <c r="AF34" s="619"/>
      <c r="AG34" s="619"/>
      <c r="AH34" s="619"/>
      <c r="AI34" s="619"/>
      <c r="AJ34" s="619"/>
      <c r="AK34" s="619"/>
      <c r="AL34" s="214"/>
      <c r="AM34" s="618">
        <f>IF(AO34="","",MAX(C34:D43,U34:V43)+1)</f>
        <v>12</v>
      </c>
      <c r="AN34" s="618"/>
      <c r="AO34" s="619" t="str">
        <f>IF('各会計、関係団体の財政状況及び健全化判断比率'!B31="","",'各会計、関係団体の財政状況及び健全化判断比率'!B31)</f>
        <v>岡山市下水道事業会計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17</v>
      </c>
      <c r="BX34" s="618"/>
      <c r="BY34" s="619" t="str">
        <f>IF('各会計、関係団体の財政状況及び健全化判断比率'!B68="","",'各会計、関係団体の財政状況及び健全化判断比率'!B68)</f>
        <v>神崎衛生施設組合</v>
      </c>
      <c r="BZ34" s="619"/>
      <c r="CA34" s="619"/>
      <c r="CB34" s="619"/>
      <c r="CC34" s="619"/>
      <c r="CD34" s="619"/>
      <c r="CE34" s="619"/>
      <c r="CF34" s="619"/>
      <c r="CG34" s="619"/>
      <c r="CH34" s="619"/>
      <c r="CI34" s="619"/>
      <c r="CJ34" s="619"/>
      <c r="CK34" s="619"/>
      <c r="CL34" s="619"/>
      <c r="CM34" s="619"/>
      <c r="CN34" s="214"/>
      <c r="CO34" s="618">
        <f>IF(CQ34="","",MAX(C34:D43,U34:V43,AM34:AN43,BE34:BF43,BW34:BX43)+1)</f>
        <v>27</v>
      </c>
      <c r="CP34" s="618"/>
      <c r="CQ34" s="619" t="str">
        <f>IF('各会計、関係団体の財政状況及び健全化判断比率'!BS7="","",'各会計、関係団体の財政状況及び健全化判断比率'!BS7)</f>
        <v>（一財）岡山市勤労者福祉サポートプラザ</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岡山市用品調達費特別会計</v>
      </c>
      <c r="F35" s="619"/>
      <c r="G35" s="619"/>
      <c r="H35" s="619"/>
      <c r="I35" s="619"/>
      <c r="J35" s="619"/>
      <c r="K35" s="619"/>
      <c r="L35" s="619"/>
      <c r="M35" s="619"/>
      <c r="N35" s="619"/>
      <c r="O35" s="619"/>
      <c r="P35" s="619"/>
      <c r="Q35" s="619"/>
      <c r="R35" s="619"/>
      <c r="S35" s="619"/>
      <c r="T35" s="214"/>
      <c r="U35" s="618">
        <f>IF(W35="","",U34+1)</f>
        <v>10</v>
      </c>
      <c r="V35" s="618"/>
      <c r="W35" s="619" t="str">
        <f>IF('各会計、関係団体の財政状況及び健全化判断比率'!B29="","",'各会計、関係団体の財政状況及び健全化判断比率'!B29)</f>
        <v>岡山市介護保険費特別会計</v>
      </c>
      <c r="X35" s="619"/>
      <c r="Y35" s="619"/>
      <c r="Z35" s="619"/>
      <c r="AA35" s="619"/>
      <c r="AB35" s="619"/>
      <c r="AC35" s="619"/>
      <c r="AD35" s="619"/>
      <c r="AE35" s="619"/>
      <c r="AF35" s="619"/>
      <c r="AG35" s="619"/>
      <c r="AH35" s="619"/>
      <c r="AI35" s="619"/>
      <c r="AJ35" s="619"/>
      <c r="AK35" s="619"/>
      <c r="AL35" s="214"/>
      <c r="AM35" s="618">
        <f t="shared" ref="AM35:AM43" si="0">IF(AO35="","",AM34+1)</f>
        <v>13</v>
      </c>
      <c r="AN35" s="618"/>
      <c r="AO35" s="619" t="str">
        <f>IF('各会計、関係団体の財政状況及び健全化判断比率'!B32="","",'各会計、関係団体の財政状況及び健全化判断比率'!B32)</f>
        <v>岡山市市場事業会計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18</v>
      </c>
      <c r="BX35" s="618"/>
      <c r="BY35" s="619" t="str">
        <f>IF('各会計、関係団体の財政状況及び健全化判断比率'!B69="","",'各会計、関係団体の財政状況及び健全化判断比率'!B69)</f>
        <v>備南衛生施設組合</v>
      </c>
      <c r="BZ35" s="619"/>
      <c r="CA35" s="619"/>
      <c r="CB35" s="619"/>
      <c r="CC35" s="619"/>
      <c r="CD35" s="619"/>
      <c r="CE35" s="619"/>
      <c r="CF35" s="619"/>
      <c r="CG35" s="619"/>
      <c r="CH35" s="619"/>
      <c r="CI35" s="619"/>
      <c r="CJ35" s="619"/>
      <c r="CK35" s="619"/>
      <c r="CL35" s="619"/>
      <c r="CM35" s="619"/>
      <c r="CN35" s="214"/>
      <c r="CO35" s="618">
        <f t="shared" ref="CO35:CO43" si="3">IF(CQ35="","",CO34+1)</f>
        <v>28</v>
      </c>
      <c r="CP35" s="618"/>
      <c r="CQ35" s="619" t="str">
        <f>IF('各会計、関係団体の財政状況及び健全化判断比率'!BS8="","",'各会計、関係団体の財政状況及び健全化判断比率'!BS8)</f>
        <v>（公財）岡山市公園協会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岡山市災害遺児教育年金事業費特別会計</v>
      </c>
      <c r="F36" s="619"/>
      <c r="G36" s="619"/>
      <c r="H36" s="619"/>
      <c r="I36" s="619"/>
      <c r="J36" s="619"/>
      <c r="K36" s="619"/>
      <c r="L36" s="619"/>
      <c r="M36" s="619"/>
      <c r="N36" s="619"/>
      <c r="O36" s="619"/>
      <c r="P36" s="619"/>
      <c r="Q36" s="619"/>
      <c r="R36" s="619"/>
      <c r="S36" s="619"/>
      <c r="T36" s="214"/>
      <c r="U36" s="618">
        <f t="shared" ref="U36:U43" si="4">IF(W36="","",U35+1)</f>
        <v>11</v>
      </c>
      <c r="V36" s="618"/>
      <c r="W36" s="619" t="str">
        <f>IF('各会計、関係団体の財政状況及び健全化判断比率'!B30="","",'各会計、関係団体の財政状況及び健全化判断比率'!B30)</f>
        <v>岡山市後期高齢者医療費特別会計</v>
      </c>
      <c r="X36" s="619"/>
      <c r="Y36" s="619"/>
      <c r="Z36" s="619"/>
      <c r="AA36" s="619"/>
      <c r="AB36" s="619"/>
      <c r="AC36" s="619"/>
      <c r="AD36" s="619"/>
      <c r="AE36" s="619"/>
      <c r="AF36" s="619"/>
      <c r="AG36" s="619"/>
      <c r="AH36" s="619"/>
      <c r="AI36" s="619"/>
      <c r="AJ36" s="619"/>
      <c r="AK36" s="619"/>
      <c r="AL36" s="214"/>
      <c r="AM36" s="618">
        <f t="shared" si="0"/>
        <v>14</v>
      </c>
      <c r="AN36" s="618"/>
      <c r="AO36" s="619" t="str">
        <f>IF('各会計、関係団体の財政状況及び健全化判断比率'!B33="","",'各会計、関係団体の財政状況及び健全化判断比率'!B33)</f>
        <v>岡山市水道事業会計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19</v>
      </c>
      <c r="BX36" s="618"/>
      <c r="BY36" s="619" t="str">
        <f>IF('各会計、関係団体の財政状況及び健全化判断比率'!B70="","",'各会計、関係団体の財政状況及び健全化判断比率'!B70)</f>
        <v>旭川中部衛生施設組合</v>
      </c>
      <c r="BZ36" s="619"/>
      <c r="CA36" s="619"/>
      <c r="CB36" s="619"/>
      <c r="CC36" s="619"/>
      <c r="CD36" s="619"/>
      <c r="CE36" s="619"/>
      <c r="CF36" s="619"/>
      <c r="CG36" s="619"/>
      <c r="CH36" s="619"/>
      <c r="CI36" s="619"/>
      <c r="CJ36" s="619"/>
      <c r="CK36" s="619"/>
      <c r="CL36" s="619"/>
      <c r="CM36" s="619"/>
      <c r="CN36" s="214"/>
      <c r="CO36" s="618">
        <f t="shared" si="3"/>
        <v>29</v>
      </c>
      <c r="CP36" s="618"/>
      <c r="CQ36" s="619" t="str">
        <f>IF('各会計、関係団体の財政状況及び健全化判断比率'!BS9="","",'各会計、関係団体の財政状況及び健全化判断比率'!BS9)</f>
        <v>（公財）岡山市シルバー人材センター</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岡山市公共用地取得事業費特別会計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f t="shared" si="0"/>
        <v>15</v>
      </c>
      <c r="AN37" s="618"/>
      <c r="AO37" s="619" t="str">
        <f>IF('各会計、関係団体の財政状況及び健全化判断比率'!B34="","",'各会計、関係団体の財政状況及び健全化判断比率'!B34)</f>
        <v>岡山市工業用水道事業会計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20</v>
      </c>
      <c r="BX37" s="618"/>
      <c r="BY37" s="619" t="str">
        <f>IF('各会計、関係団体の財政状況及び健全化判断比率'!B71="","",'各会計、関係団体の財政状況及び健全化判断比率'!B71)</f>
        <v>岡山市久米南町衛生施設組合</v>
      </c>
      <c r="BZ37" s="619"/>
      <c r="CA37" s="619"/>
      <c r="CB37" s="619"/>
      <c r="CC37" s="619"/>
      <c r="CD37" s="619"/>
      <c r="CE37" s="619"/>
      <c r="CF37" s="619"/>
      <c r="CG37" s="619"/>
      <c r="CH37" s="619"/>
      <c r="CI37" s="619"/>
      <c r="CJ37" s="619"/>
      <c r="CK37" s="619"/>
      <c r="CL37" s="619"/>
      <c r="CM37" s="619"/>
      <c r="CN37" s="214"/>
      <c r="CO37" s="618">
        <f t="shared" si="3"/>
        <v>30</v>
      </c>
      <c r="CP37" s="618"/>
      <c r="CQ37" s="619" t="str">
        <f>IF('各会計、関係団体の財政状況及び健全化判断比率'!BS10="","",'各会計、関係団体の財政状況及び健全化判断比率'!BS10)</f>
        <v>(公財）岡山シンフォニーホール</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f t="shared" ref="C38:C43" si="5">IF(E38="","",C37+1)</f>
        <v>5</v>
      </c>
      <c r="D38" s="618"/>
      <c r="E38" s="619" t="str">
        <f>IF('各会計、関係団体の財政状況及び健全化判断比率'!B11="","",'各会計、関係団体の財政状況及び健全化判断比率'!B11)</f>
        <v>岡山市学童校外事故共済事業費特別会計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f t="shared" si="0"/>
        <v>16</v>
      </c>
      <c r="AN38" s="618"/>
      <c r="AO38" s="619" t="str">
        <f>IF('各会計、関係団体の財政状況及び健全化判断比率'!B35="","",'各会計、関係団体の財政状況及び健全化判断比率'!B35)</f>
        <v>岡山市病院事業会計</v>
      </c>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21</v>
      </c>
      <c r="BX38" s="618"/>
      <c r="BY38" s="619" t="str">
        <f>IF('各会計、関係団体の財政状況及び健全化判断比率'!B72="","",'各会計、関係団体の財政状況及び健全化判断比率'!B72)</f>
        <v>岡山市久米南町国民健康保険組合</v>
      </c>
      <c r="BZ38" s="619"/>
      <c r="CA38" s="619"/>
      <c r="CB38" s="619"/>
      <c r="CC38" s="619"/>
      <c r="CD38" s="619"/>
      <c r="CE38" s="619"/>
      <c r="CF38" s="619"/>
      <c r="CG38" s="619"/>
      <c r="CH38" s="619"/>
      <c r="CI38" s="619"/>
      <c r="CJ38" s="619"/>
      <c r="CK38" s="619"/>
      <c r="CL38" s="619"/>
      <c r="CM38" s="619"/>
      <c r="CN38" s="214"/>
      <c r="CO38" s="618">
        <f t="shared" si="3"/>
        <v>31</v>
      </c>
      <c r="CP38" s="618"/>
      <c r="CQ38" s="619" t="str">
        <f>IF('各会計、関係団体の財政状況及び健全化判断比率'!BS11="","",'各会計、関係団体の財政状況及び健全化判断比率'!BS11)</f>
        <v>（一財）岡山市水産協会</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f t="shared" si="5"/>
        <v>6</v>
      </c>
      <c r="D39" s="618"/>
      <c r="E39" s="619" t="str">
        <f>IF('各会計、関係団体の財政状況及び健全化判断比率'!B12="","",'各会計、関係団体の財政状況及び健全化判断比率'!B12)</f>
        <v>岡山市母子父子寡婦福祉資金貸付事業費特別会計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22</v>
      </c>
      <c r="BX39" s="618"/>
      <c r="BY39" s="619" t="str">
        <f>IF('各会計、関係団体の財政状況及び健全化判断比率'!B73="","",'各会計、関係団体の財政状況及び健全化判断比率'!B73)</f>
        <v>岡山県広域水道企業団</v>
      </c>
      <c r="BZ39" s="619"/>
      <c r="CA39" s="619"/>
      <c r="CB39" s="619"/>
      <c r="CC39" s="619"/>
      <c r="CD39" s="619"/>
      <c r="CE39" s="619"/>
      <c r="CF39" s="619"/>
      <c r="CG39" s="619"/>
      <c r="CH39" s="619"/>
      <c r="CI39" s="619"/>
      <c r="CJ39" s="619"/>
      <c r="CK39" s="619"/>
      <c r="CL39" s="619"/>
      <c r="CM39" s="619"/>
      <c r="CN39" s="214"/>
      <c r="CO39" s="618">
        <f t="shared" si="3"/>
        <v>32</v>
      </c>
      <c r="CP39" s="618"/>
      <c r="CQ39" s="619" t="str">
        <f>IF('各会計、関係団体の財政状況及び健全化判断比率'!BS12="","",'各会計、関係団体の財政状況及び健全化判断比率'!BS12)</f>
        <v>（公財）岡山市スポーツ・文化振興財団</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f t="shared" si="5"/>
        <v>7</v>
      </c>
      <c r="D40" s="618"/>
      <c r="E40" s="619" t="str">
        <f>IF('各会計、関係団体の財政状況及び健全化判断比率'!B13="","",'各会計、関係団体の財政状況及び健全化判断比率'!B13)</f>
        <v>岡山市公債費特別会計</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23</v>
      </c>
      <c r="BX40" s="618"/>
      <c r="BY40" s="619" t="str">
        <f>IF('各会計、関係団体の財政状況及び健全化判断比率'!B74="","",'各会計、関係団体の財政状況及び健全化判断比率'!B74)</f>
        <v>岡山県南部水道企業団</v>
      </c>
      <c r="BZ40" s="619"/>
      <c r="CA40" s="619"/>
      <c r="CB40" s="619"/>
      <c r="CC40" s="619"/>
      <c r="CD40" s="619"/>
      <c r="CE40" s="619"/>
      <c r="CF40" s="619"/>
      <c r="CG40" s="619"/>
      <c r="CH40" s="619"/>
      <c r="CI40" s="619"/>
      <c r="CJ40" s="619"/>
      <c r="CK40" s="619"/>
      <c r="CL40" s="619"/>
      <c r="CM40" s="619"/>
      <c r="CN40" s="214"/>
      <c r="CO40" s="618">
        <f t="shared" si="3"/>
        <v>33</v>
      </c>
      <c r="CP40" s="618"/>
      <c r="CQ40" s="619" t="str">
        <f>IF('各会計、関係団体の財政状況及び健全化判断比率'!BS13="","",'各会計、関係団体の財政状況及び健全化判断比率'!BS13)</f>
        <v>（公財）岡山市ふれあい公社</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f t="shared" si="5"/>
        <v>8</v>
      </c>
      <c r="D41" s="618"/>
      <c r="E41" s="619" t="str">
        <f>IF('各会計、関係団体の財政状況及び健全化判断比率'!B14="","",'各会計、関係団体の財政状況及び健全化判断比率'!B14)</f>
        <v>岡山市立総合医療センター病院事業債特別会計</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24</v>
      </c>
      <c r="BX41" s="618"/>
      <c r="BY41" s="619" t="str">
        <f>IF('各会計、関係団体の財政状況及び健全化判断比率'!B75="","",'各会計、関係団体の財政状況及び健全化判断比率'!B75)</f>
        <v>湛井十二箇郷組合</v>
      </c>
      <c r="BZ41" s="619"/>
      <c r="CA41" s="619"/>
      <c r="CB41" s="619"/>
      <c r="CC41" s="619"/>
      <c r="CD41" s="619"/>
      <c r="CE41" s="619"/>
      <c r="CF41" s="619"/>
      <c r="CG41" s="619"/>
      <c r="CH41" s="619"/>
      <c r="CI41" s="619"/>
      <c r="CJ41" s="619"/>
      <c r="CK41" s="619"/>
      <c r="CL41" s="619"/>
      <c r="CM41" s="619"/>
      <c r="CN41" s="214"/>
      <c r="CO41" s="618">
        <f t="shared" si="3"/>
        <v>34</v>
      </c>
      <c r="CP41" s="618"/>
      <c r="CQ41" s="619" t="str">
        <f>IF('各会計、関係団体の財政状況及び健全化判断比率'!BS14="","",'各会計、関係団体の財政状況及び健全化判断比率'!BS14)</f>
        <v>（株）岡山コンベンションセンター</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25</v>
      </c>
      <c r="BX42" s="618"/>
      <c r="BY42" s="619" t="str">
        <f>IF('各会計、関係団体の財政状況及び健全化判断比率'!B76="","",'各会計、関係団体の財政状況及び健全化判断比率'!B76)</f>
        <v>大正池水利組合</v>
      </c>
      <c r="BZ42" s="619"/>
      <c r="CA42" s="619"/>
      <c r="CB42" s="619"/>
      <c r="CC42" s="619"/>
      <c r="CD42" s="619"/>
      <c r="CE42" s="619"/>
      <c r="CF42" s="619"/>
      <c r="CG42" s="619"/>
      <c r="CH42" s="619"/>
      <c r="CI42" s="619"/>
      <c r="CJ42" s="619"/>
      <c r="CK42" s="619"/>
      <c r="CL42" s="619"/>
      <c r="CM42" s="619"/>
      <c r="CN42" s="214"/>
      <c r="CO42" s="618">
        <f t="shared" si="3"/>
        <v>35</v>
      </c>
      <c r="CP42" s="618"/>
      <c r="CQ42" s="619" t="str">
        <f>IF('各会計、関係団体の財政状況及び健全化判断比率'!BS15="","",'各会計、関係団体の財政状況及び健全化判断比率'!BS15)</f>
        <v>岡山市場冷蔵（株）</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26</v>
      </c>
      <c r="BX43" s="618"/>
      <c r="BY43" s="619" t="str">
        <f>IF('各会計、関係団体の財政状況及び健全化判断比率'!B77="","",'各会計、関係団体の財政状況及び健全化判断比率'!B77)</f>
        <v>田原用水組合</v>
      </c>
      <c r="BZ43" s="619"/>
      <c r="CA43" s="619"/>
      <c r="CB43" s="619"/>
      <c r="CC43" s="619"/>
      <c r="CD43" s="619"/>
      <c r="CE43" s="619"/>
      <c r="CF43" s="619"/>
      <c r="CG43" s="619"/>
      <c r="CH43" s="619"/>
      <c r="CI43" s="619"/>
      <c r="CJ43" s="619"/>
      <c r="CK43" s="619"/>
      <c r="CL43" s="619"/>
      <c r="CM43" s="619"/>
      <c r="CN43" s="214"/>
      <c r="CO43" s="618">
        <f t="shared" si="3"/>
        <v>36</v>
      </c>
      <c r="CP43" s="618"/>
      <c r="CQ43" s="619" t="str">
        <f>IF('各会計、関係団体の財政状況及び健全化判断比率'!BS16="","",'各会計、関係団体の財政状況及び健全化判断比率'!BS16)</f>
        <v>岡山都市整備(株)</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WMh1pT51WcDeOnm3x8qfxP+5sy68y3zmvR1LJdxeG4tIbLsRH874p9pp1HIl+lD0dRDeJW0n7+4EpWDuEeo3Qg==" saltValue="WuZ/vMyn6esaTjXqBOIB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224</v>
      </c>
      <c r="C5" s="632"/>
      <c r="D5" s="632"/>
      <c r="E5" s="632"/>
      <c r="F5" s="632"/>
      <c r="G5" s="632"/>
      <c r="H5" s="632"/>
      <c r="I5" s="632"/>
      <c r="J5" s="632"/>
      <c r="K5" s="632"/>
      <c r="L5" s="632"/>
      <c r="M5" s="632"/>
      <c r="N5" s="632"/>
      <c r="O5" s="632"/>
      <c r="P5" s="632"/>
      <c r="Q5" s="633"/>
      <c r="R5" s="634">
        <v>131836083</v>
      </c>
      <c r="S5" s="635"/>
      <c r="T5" s="635"/>
      <c r="U5" s="635"/>
      <c r="V5" s="635"/>
      <c r="W5" s="635"/>
      <c r="X5" s="635"/>
      <c r="Y5" s="636"/>
      <c r="Z5" s="637">
        <v>38.700000000000003</v>
      </c>
      <c r="AA5" s="637"/>
      <c r="AB5" s="637"/>
      <c r="AC5" s="637"/>
      <c r="AD5" s="638">
        <v>123936550</v>
      </c>
      <c r="AE5" s="638"/>
      <c r="AF5" s="638"/>
      <c r="AG5" s="638"/>
      <c r="AH5" s="638"/>
      <c r="AI5" s="638"/>
      <c r="AJ5" s="638"/>
      <c r="AK5" s="638"/>
      <c r="AL5" s="639">
        <v>67.7</v>
      </c>
      <c r="AM5" s="640"/>
      <c r="AN5" s="640"/>
      <c r="AO5" s="641"/>
      <c r="AP5" s="631" t="s">
        <v>225</v>
      </c>
      <c r="AQ5" s="632"/>
      <c r="AR5" s="632"/>
      <c r="AS5" s="632"/>
      <c r="AT5" s="632"/>
      <c r="AU5" s="632"/>
      <c r="AV5" s="632"/>
      <c r="AW5" s="632"/>
      <c r="AX5" s="632"/>
      <c r="AY5" s="632"/>
      <c r="AZ5" s="632"/>
      <c r="BA5" s="632"/>
      <c r="BB5" s="632"/>
      <c r="BC5" s="632"/>
      <c r="BD5" s="632"/>
      <c r="BE5" s="632"/>
      <c r="BF5" s="633"/>
      <c r="BG5" s="645">
        <v>119928178</v>
      </c>
      <c r="BH5" s="646"/>
      <c r="BI5" s="646"/>
      <c r="BJ5" s="646"/>
      <c r="BK5" s="646"/>
      <c r="BL5" s="646"/>
      <c r="BM5" s="646"/>
      <c r="BN5" s="647"/>
      <c r="BO5" s="648">
        <v>91</v>
      </c>
      <c r="BP5" s="648"/>
      <c r="BQ5" s="648"/>
      <c r="BR5" s="648"/>
      <c r="BS5" s="649">
        <v>1932660</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c r="B6" s="642" t="s">
        <v>229</v>
      </c>
      <c r="C6" s="643"/>
      <c r="D6" s="643"/>
      <c r="E6" s="643"/>
      <c r="F6" s="643"/>
      <c r="G6" s="643"/>
      <c r="H6" s="643"/>
      <c r="I6" s="643"/>
      <c r="J6" s="643"/>
      <c r="K6" s="643"/>
      <c r="L6" s="643"/>
      <c r="M6" s="643"/>
      <c r="N6" s="643"/>
      <c r="O6" s="643"/>
      <c r="P6" s="643"/>
      <c r="Q6" s="644"/>
      <c r="R6" s="645">
        <v>2638157</v>
      </c>
      <c r="S6" s="646"/>
      <c r="T6" s="646"/>
      <c r="U6" s="646"/>
      <c r="V6" s="646"/>
      <c r="W6" s="646"/>
      <c r="X6" s="646"/>
      <c r="Y6" s="647"/>
      <c r="Z6" s="648">
        <v>0.8</v>
      </c>
      <c r="AA6" s="648"/>
      <c r="AB6" s="648"/>
      <c r="AC6" s="648"/>
      <c r="AD6" s="649">
        <v>2638157</v>
      </c>
      <c r="AE6" s="649"/>
      <c r="AF6" s="649"/>
      <c r="AG6" s="649"/>
      <c r="AH6" s="649"/>
      <c r="AI6" s="649"/>
      <c r="AJ6" s="649"/>
      <c r="AK6" s="649"/>
      <c r="AL6" s="650">
        <v>1.4</v>
      </c>
      <c r="AM6" s="651"/>
      <c r="AN6" s="651"/>
      <c r="AO6" s="652"/>
      <c r="AP6" s="642" t="s">
        <v>230</v>
      </c>
      <c r="AQ6" s="643"/>
      <c r="AR6" s="643"/>
      <c r="AS6" s="643"/>
      <c r="AT6" s="643"/>
      <c r="AU6" s="643"/>
      <c r="AV6" s="643"/>
      <c r="AW6" s="643"/>
      <c r="AX6" s="643"/>
      <c r="AY6" s="643"/>
      <c r="AZ6" s="643"/>
      <c r="BA6" s="643"/>
      <c r="BB6" s="643"/>
      <c r="BC6" s="643"/>
      <c r="BD6" s="643"/>
      <c r="BE6" s="643"/>
      <c r="BF6" s="644"/>
      <c r="BG6" s="645">
        <v>119928178</v>
      </c>
      <c r="BH6" s="646"/>
      <c r="BI6" s="646"/>
      <c r="BJ6" s="646"/>
      <c r="BK6" s="646"/>
      <c r="BL6" s="646"/>
      <c r="BM6" s="646"/>
      <c r="BN6" s="647"/>
      <c r="BO6" s="648">
        <v>91</v>
      </c>
      <c r="BP6" s="648"/>
      <c r="BQ6" s="648"/>
      <c r="BR6" s="648"/>
      <c r="BS6" s="649">
        <v>1932660</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1110756</v>
      </c>
      <c r="CS6" s="646"/>
      <c r="CT6" s="646"/>
      <c r="CU6" s="646"/>
      <c r="CV6" s="646"/>
      <c r="CW6" s="646"/>
      <c r="CX6" s="646"/>
      <c r="CY6" s="647"/>
      <c r="CZ6" s="639">
        <v>0.3</v>
      </c>
      <c r="DA6" s="640"/>
      <c r="DB6" s="640"/>
      <c r="DC6" s="659"/>
      <c r="DD6" s="654" t="s">
        <v>232</v>
      </c>
      <c r="DE6" s="646"/>
      <c r="DF6" s="646"/>
      <c r="DG6" s="646"/>
      <c r="DH6" s="646"/>
      <c r="DI6" s="646"/>
      <c r="DJ6" s="646"/>
      <c r="DK6" s="646"/>
      <c r="DL6" s="646"/>
      <c r="DM6" s="646"/>
      <c r="DN6" s="646"/>
      <c r="DO6" s="646"/>
      <c r="DP6" s="647"/>
      <c r="DQ6" s="654">
        <v>1110687</v>
      </c>
      <c r="DR6" s="646"/>
      <c r="DS6" s="646"/>
      <c r="DT6" s="646"/>
      <c r="DU6" s="646"/>
      <c r="DV6" s="646"/>
      <c r="DW6" s="646"/>
      <c r="DX6" s="646"/>
      <c r="DY6" s="646"/>
      <c r="DZ6" s="646"/>
      <c r="EA6" s="646"/>
      <c r="EB6" s="646"/>
      <c r="EC6" s="655"/>
    </row>
    <row r="7" spans="2:143" ht="11.25" customHeight="1">
      <c r="B7" s="642" t="s">
        <v>233</v>
      </c>
      <c r="C7" s="643"/>
      <c r="D7" s="643"/>
      <c r="E7" s="643"/>
      <c r="F7" s="643"/>
      <c r="G7" s="643"/>
      <c r="H7" s="643"/>
      <c r="I7" s="643"/>
      <c r="J7" s="643"/>
      <c r="K7" s="643"/>
      <c r="L7" s="643"/>
      <c r="M7" s="643"/>
      <c r="N7" s="643"/>
      <c r="O7" s="643"/>
      <c r="P7" s="643"/>
      <c r="Q7" s="644"/>
      <c r="R7" s="645">
        <v>118615</v>
      </c>
      <c r="S7" s="646"/>
      <c r="T7" s="646"/>
      <c r="U7" s="646"/>
      <c r="V7" s="646"/>
      <c r="W7" s="646"/>
      <c r="X7" s="646"/>
      <c r="Y7" s="647"/>
      <c r="Z7" s="648">
        <v>0</v>
      </c>
      <c r="AA7" s="648"/>
      <c r="AB7" s="648"/>
      <c r="AC7" s="648"/>
      <c r="AD7" s="649">
        <v>118615</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66710475</v>
      </c>
      <c r="BH7" s="646"/>
      <c r="BI7" s="646"/>
      <c r="BJ7" s="646"/>
      <c r="BK7" s="646"/>
      <c r="BL7" s="646"/>
      <c r="BM7" s="646"/>
      <c r="BN7" s="647"/>
      <c r="BO7" s="648">
        <v>50.6</v>
      </c>
      <c r="BP7" s="648"/>
      <c r="BQ7" s="648"/>
      <c r="BR7" s="648"/>
      <c r="BS7" s="649">
        <v>1932660</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21793560</v>
      </c>
      <c r="CS7" s="646"/>
      <c r="CT7" s="646"/>
      <c r="CU7" s="646"/>
      <c r="CV7" s="646"/>
      <c r="CW7" s="646"/>
      <c r="CX7" s="646"/>
      <c r="CY7" s="647"/>
      <c r="CZ7" s="648">
        <v>6.7</v>
      </c>
      <c r="DA7" s="648"/>
      <c r="DB7" s="648"/>
      <c r="DC7" s="648"/>
      <c r="DD7" s="654">
        <v>1562963</v>
      </c>
      <c r="DE7" s="646"/>
      <c r="DF7" s="646"/>
      <c r="DG7" s="646"/>
      <c r="DH7" s="646"/>
      <c r="DI7" s="646"/>
      <c r="DJ7" s="646"/>
      <c r="DK7" s="646"/>
      <c r="DL7" s="646"/>
      <c r="DM7" s="646"/>
      <c r="DN7" s="646"/>
      <c r="DO7" s="646"/>
      <c r="DP7" s="647"/>
      <c r="DQ7" s="654">
        <v>18383409</v>
      </c>
      <c r="DR7" s="646"/>
      <c r="DS7" s="646"/>
      <c r="DT7" s="646"/>
      <c r="DU7" s="646"/>
      <c r="DV7" s="646"/>
      <c r="DW7" s="646"/>
      <c r="DX7" s="646"/>
      <c r="DY7" s="646"/>
      <c r="DZ7" s="646"/>
      <c r="EA7" s="646"/>
      <c r="EB7" s="646"/>
      <c r="EC7" s="655"/>
    </row>
    <row r="8" spans="2:143" ht="11.25" customHeight="1">
      <c r="B8" s="642" t="s">
        <v>236</v>
      </c>
      <c r="C8" s="643"/>
      <c r="D8" s="643"/>
      <c r="E8" s="643"/>
      <c r="F8" s="643"/>
      <c r="G8" s="643"/>
      <c r="H8" s="643"/>
      <c r="I8" s="643"/>
      <c r="J8" s="643"/>
      <c r="K8" s="643"/>
      <c r="L8" s="643"/>
      <c r="M8" s="643"/>
      <c r="N8" s="643"/>
      <c r="O8" s="643"/>
      <c r="P8" s="643"/>
      <c r="Q8" s="644"/>
      <c r="R8" s="645">
        <v>488224</v>
      </c>
      <c r="S8" s="646"/>
      <c r="T8" s="646"/>
      <c r="U8" s="646"/>
      <c r="V8" s="646"/>
      <c r="W8" s="646"/>
      <c r="X8" s="646"/>
      <c r="Y8" s="647"/>
      <c r="Z8" s="648">
        <v>0.1</v>
      </c>
      <c r="AA8" s="648"/>
      <c r="AB8" s="648"/>
      <c r="AC8" s="648"/>
      <c r="AD8" s="649">
        <v>488224</v>
      </c>
      <c r="AE8" s="649"/>
      <c r="AF8" s="649"/>
      <c r="AG8" s="649"/>
      <c r="AH8" s="649"/>
      <c r="AI8" s="649"/>
      <c r="AJ8" s="649"/>
      <c r="AK8" s="649"/>
      <c r="AL8" s="650">
        <v>0.3</v>
      </c>
      <c r="AM8" s="651"/>
      <c r="AN8" s="651"/>
      <c r="AO8" s="652"/>
      <c r="AP8" s="642" t="s">
        <v>237</v>
      </c>
      <c r="AQ8" s="643"/>
      <c r="AR8" s="643"/>
      <c r="AS8" s="643"/>
      <c r="AT8" s="643"/>
      <c r="AU8" s="643"/>
      <c r="AV8" s="643"/>
      <c r="AW8" s="643"/>
      <c r="AX8" s="643"/>
      <c r="AY8" s="643"/>
      <c r="AZ8" s="643"/>
      <c r="BA8" s="643"/>
      <c r="BB8" s="643"/>
      <c r="BC8" s="643"/>
      <c r="BD8" s="643"/>
      <c r="BE8" s="643"/>
      <c r="BF8" s="644"/>
      <c r="BG8" s="645">
        <v>1216709</v>
      </c>
      <c r="BH8" s="646"/>
      <c r="BI8" s="646"/>
      <c r="BJ8" s="646"/>
      <c r="BK8" s="646"/>
      <c r="BL8" s="646"/>
      <c r="BM8" s="646"/>
      <c r="BN8" s="647"/>
      <c r="BO8" s="648">
        <v>0.9</v>
      </c>
      <c r="BP8" s="648"/>
      <c r="BQ8" s="648"/>
      <c r="BR8" s="648"/>
      <c r="BS8" s="654" t="s">
        <v>138</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124539243</v>
      </c>
      <c r="CS8" s="646"/>
      <c r="CT8" s="646"/>
      <c r="CU8" s="646"/>
      <c r="CV8" s="646"/>
      <c r="CW8" s="646"/>
      <c r="CX8" s="646"/>
      <c r="CY8" s="647"/>
      <c r="CZ8" s="648">
        <v>38.200000000000003</v>
      </c>
      <c r="DA8" s="648"/>
      <c r="DB8" s="648"/>
      <c r="DC8" s="648"/>
      <c r="DD8" s="654">
        <v>3451516</v>
      </c>
      <c r="DE8" s="646"/>
      <c r="DF8" s="646"/>
      <c r="DG8" s="646"/>
      <c r="DH8" s="646"/>
      <c r="DI8" s="646"/>
      <c r="DJ8" s="646"/>
      <c r="DK8" s="646"/>
      <c r="DL8" s="646"/>
      <c r="DM8" s="646"/>
      <c r="DN8" s="646"/>
      <c r="DO8" s="646"/>
      <c r="DP8" s="647"/>
      <c r="DQ8" s="654">
        <v>62027132</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298400</v>
      </c>
      <c r="S9" s="646"/>
      <c r="T9" s="646"/>
      <c r="U9" s="646"/>
      <c r="V9" s="646"/>
      <c r="W9" s="646"/>
      <c r="X9" s="646"/>
      <c r="Y9" s="647"/>
      <c r="Z9" s="648">
        <v>0.1</v>
      </c>
      <c r="AA9" s="648"/>
      <c r="AB9" s="648"/>
      <c r="AC9" s="648"/>
      <c r="AD9" s="649">
        <v>298400</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53007680</v>
      </c>
      <c r="BH9" s="646"/>
      <c r="BI9" s="646"/>
      <c r="BJ9" s="646"/>
      <c r="BK9" s="646"/>
      <c r="BL9" s="646"/>
      <c r="BM9" s="646"/>
      <c r="BN9" s="647"/>
      <c r="BO9" s="648">
        <v>40.200000000000003</v>
      </c>
      <c r="BP9" s="648"/>
      <c r="BQ9" s="648"/>
      <c r="BR9" s="648"/>
      <c r="BS9" s="654" t="s">
        <v>232</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25057277</v>
      </c>
      <c r="CS9" s="646"/>
      <c r="CT9" s="646"/>
      <c r="CU9" s="646"/>
      <c r="CV9" s="646"/>
      <c r="CW9" s="646"/>
      <c r="CX9" s="646"/>
      <c r="CY9" s="647"/>
      <c r="CZ9" s="648">
        <v>7.7</v>
      </c>
      <c r="DA9" s="648"/>
      <c r="DB9" s="648"/>
      <c r="DC9" s="648"/>
      <c r="DD9" s="654">
        <v>2469499</v>
      </c>
      <c r="DE9" s="646"/>
      <c r="DF9" s="646"/>
      <c r="DG9" s="646"/>
      <c r="DH9" s="646"/>
      <c r="DI9" s="646"/>
      <c r="DJ9" s="646"/>
      <c r="DK9" s="646"/>
      <c r="DL9" s="646"/>
      <c r="DM9" s="646"/>
      <c r="DN9" s="646"/>
      <c r="DO9" s="646"/>
      <c r="DP9" s="647"/>
      <c r="DQ9" s="654">
        <v>18899705</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v>859517</v>
      </c>
      <c r="S10" s="646"/>
      <c r="T10" s="646"/>
      <c r="U10" s="646"/>
      <c r="V10" s="646"/>
      <c r="W10" s="646"/>
      <c r="X10" s="646"/>
      <c r="Y10" s="647"/>
      <c r="Z10" s="648">
        <v>0.3</v>
      </c>
      <c r="AA10" s="648"/>
      <c r="AB10" s="648"/>
      <c r="AC10" s="648"/>
      <c r="AD10" s="649">
        <v>859517</v>
      </c>
      <c r="AE10" s="649"/>
      <c r="AF10" s="649"/>
      <c r="AG10" s="649"/>
      <c r="AH10" s="649"/>
      <c r="AI10" s="649"/>
      <c r="AJ10" s="649"/>
      <c r="AK10" s="649"/>
      <c r="AL10" s="650">
        <v>0.5</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2718075</v>
      </c>
      <c r="BH10" s="646"/>
      <c r="BI10" s="646"/>
      <c r="BJ10" s="646"/>
      <c r="BK10" s="646"/>
      <c r="BL10" s="646"/>
      <c r="BM10" s="646"/>
      <c r="BN10" s="647"/>
      <c r="BO10" s="648">
        <v>2.1</v>
      </c>
      <c r="BP10" s="648"/>
      <c r="BQ10" s="648"/>
      <c r="BR10" s="648"/>
      <c r="BS10" s="654" t="s">
        <v>232</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266575</v>
      </c>
      <c r="CS10" s="646"/>
      <c r="CT10" s="646"/>
      <c r="CU10" s="646"/>
      <c r="CV10" s="646"/>
      <c r="CW10" s="646"/>
      <c r="CX10" s="646"/>
      <c r="CY10" s="647"/>
      <c r="CZ10" s="648">
        <v>0.1</v>
      </c>
      <c r="DA10" s="648"/>
      <c r="DB10" s="648"/>
      <c r="DC10" s="648"/>
      <c r="DD10" s="654" t="s">
        <v>130</v>
      </c>
      <c r="DE10" s="646"/>
      <c r="DF10" s="646"/>
      <c r="DG10" s="646"/>
      <c r="DH10" s="646"/>
      <c r="DI10" s="646"/>
      <c r="DJ10" s="646"/>
      <c r="DK10" s="646"/>
      <c r="DL10" s="646"/>
      <c r="DM10" s="646"/>
      <c r="DN10" s="646"/>
      <c r="DO10" s="646"/>
      <c r="DP10" s="647"/>
      <c r="DQ10" s="654">
        <v>88700</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13031741</v>
      </c>
      <c r="S11" s="646"/>
      <c r="T11" s="646"/>
      <c r="U11" s="646"/>
      <c r="V11" s="646"/>
      <c r="W11" s="646"/>
      <c r="X11" s="646"/>
      <c r="Y11" s="647"/>
      <c r="Z11" s="650">
        <v>3.8</v>
      </c>
      <c r="AA11" s="651"/>
      <c r="AB11" s="651"/>
      <c r="AC11" s="663"/>
      <c r="AD11" s="654">
        <v>13031741</v>
      </c>
      <c r="AE11" s="646"/>
      <c r="AF11" s="646"/>
      <c r="AG11" s="646"/>
      <c r="AH11" s="646"/>
      <c r="AI11" s="646"/>
      <c r="AJ11" s="646"/>
      <c r="AK11" s="647"/>
      <c r="AL11" s="650">
        <v>7.1</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9768011</v>
      </c>
      <c r="BH11" s="646"/>
      <c r="BI11" s="646"/>
      <c r="BJ11" s="646"/>
      <c r="BK11" s="646"/>
      <c r="BL11" s="646"/>
      <c r="BM11" s="646"/>
      <c r="BN11" s="647"/>
      <c r="BO11" s="648">
        <v>7.4</v>
      </c>
      <c r="BP11" s="648"/>
      <c r="BQ11" s="648"/>
      <c r="BR11" s="648"/>
      <c r="BS11" s="654">
        <v>1932660</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7820747</v>
      </c>
      <c r="CS11" s="646"/>
      <c r="CT11" s="646"/>
      <c r="CU11" s="646"/>
      <c r="CV11" s="646"/>
      <c r="CW11" s="646"/>
      <c r="CX11" s="646"/>
      <c r="CY11" s="647"/>
      <c r="CZ11" s="648">
        <v>2.4</v>
      </c>
      <c r="DA11" s="648"/>
      <c r="DB11" s="648"/>
      <c r="DC11" s="648"/>
      <c r="DD11" s="654">
        <v>4189608</v>
      </c>
      <c r="DE11" s="646"/>
      <c r="DF11" s="646"/>
      <c r="DG11" s="646"/>
      <c r="DH11" s="646"/>
      <c r="DI11" s="646"/>
      <c r="DJ11" s="646"/>
      <c r="DK11" s="646"/>
      <c r="DL11" s="646"/>
      <c r="DM11" s="646"/>
      <c r="DN11" s="646"/>
      <c r="DO11" s="646"/>
      <c r="DP11" s="647"/>
      <c r="DQ11" s="654">
        <v>5105547</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v>108508</v>
      </c>
      <c r="S12" s="646"/>
      <c r="T12" s="646"/>
      <c r="U12" s="646"/>
      <c r="V12" s="646"/>
      <c r="W12" s="646"/>
      <c r="X12" s="646"/>
      <c r="Y12" s="647"/>
      <c r="Z12" s="648">
        <v>0</v>
      </c>
      <c r="AA12" s="648"/>
      <c r="AB12" s="648"/>
      <c r="AC12" s="648"/>
      <c r="AD12" s="649">
        <v>108508</v>
      </c>
      <c r="AE12" s="649"/>
      <c r="AF12" s="649"/>
      <c r="AG12" s="649"/>
      <c r="AH12" s="649"/>
      <c r="AI12" s="649"/>
      <c r="AJ12" s="649"/>
      <c r="AK12" s="649"/>
      <c r="AL12" s="650">
        <v>0.1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46428460</v>
      </c>
      <c r="BH12" s="646"/>
      <c r="BI12" s="646"/>
      <c r="BJ12" s="646"/>
      <c r="BK12" s="646"/>
      <c r="BL12" s="646"/>
      <c r="BM12" s="646"/>
      <c r="BN12" s="647"/>
      <c r="BO12" s="648">
        <v>35.200000000000003</v>
      </c>
      <c r="BP12" s="648"/>
      <c r="BQ12" s="648"/>
      <c r="BR12" s="648"/>
      <c r="BS12" s="654" t="s">
        <v>130</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2487055</v>
      </c>
      <c r="CS12" s="646"/>
      <c r="CT12" s="646"/>
      <c r="CU12" s="646"/>
      <c r="CV12" s="646"/>
      <c r="CW12" s="646"/>
      <c r="CX12" s="646"/>
      <c r="CY12" s="647"/>
      <c r="CZ12" s="648">
        <v>0.8</v>
      </c>
      <c r="DA12" s="648"/>
      <c r="DB12" s="648"/>
      <c r="DC12" s="648"/>
      <c r="DD12" s="654">
        <v>280666</v>
      </c>
      <c r="DE12" s="646"/>
      <c r="DF12" s="646"/>
      <c r="DG12" s="646"/>
      <c r="DH12" s="646"/>
      <c r="DI12" s="646"/>
      <c r="DJ12" s="646"/>
      <c r="DK12" s="646"/>
      <c r="DL12" s="646"/>
      <c r="DM12" s="646"/>
      <c r="DN12" s="646"/>
      <c r="DO12" s="646"/>
      <c r="DP12" s="647"/>
      <c r="DQ12" s="654">
        <v>1707212</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232</v>
      </c>
      <c r="AA13" s="648"/>
      <c r="AB13" s="648"/>
      <c r="AC13" s="648"/>
      <c r="AD13" s="649" t="s">
        <v>138</v>
      </c>
      <c r="AE13" s="649"/>
      <c r="AF13" s="649"/>
      <c r="AG13" s="649"/>
      <c r="AH13" s="649"/>
      <c r="AI13" s="649"/>
      <c r="AJ13" s="649"/>
      <c r="AK13" s="649"/>
      <c r="AL13" s="650" t="s">
        <v>232</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46168574</v>
      </c>
      <c r="BH13" s="646"/>
      <c r="BI13" s="646"/>
      <c r="BJ13" s="646"/>
      <c r="BK13" s="646"/>
      <c r="BL13" s="646"/>
      <c r="BM13" s="646"/>
      <c r="BN13" s="647"/>
      <c r="BO13" s="648">
        <v>35</v>
      </c>
      <c r="BP13" s="648"/>
      <c r="BQ13" s="648"/>
      <c r="BR13" s="648"/>
      <c r="BS13" s="654" t="s">
        <v>232</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37775131</v>
      </c>
      <c r="CS13" s="646"/>
      <c r="CT13" s="646"/>
      <c r="CU13" s="646"/>
      <c r="CV13" s="646"/>
      <c r="CW13" s="646"/>
      <c r="CX13" s="646"/>
      <c r="CY13" s="647"/>
      <c r="CZ13" s="648">
        <v>11.6</v>
      </c>
      <c r="DA13" s="648"/>
      <c r="DB13" s="648"/>
      <c r="DC13" s="648"/>
      <c r="DD13" s="654">
        <v>19700349</v>
      </c>
      <c r="DE13" s="646"/>
      <c r="DF13" s="646"/>
      <c r="DG13" s="646"/>
      <c r="DH13" s="646"/>
      <c r="DI13" s="646"/>
      <c r="DJ13" s="646"/>
      <c r="DK13" s="646"/>
      <c r="DL13" s="646"/>
      <c r="DM13" s="646"/>
      <c r="DN13" s="646"/>
      <c r="DO13" s="646"/>
      <c r="DP13" s="647"/>
      <c r="DQ13" s="654">
        <v>21443727</v>
      </c>
      <c r="DR13" s="646"/>
      <c r="DS13" s="646"/>
      <c r="DT13" s="646"/>
      <c r="DU13" s="646"/>
      <c r="DV13" s="646"/>
      <c r="DW13" s="646"/>
      <c r="DX13" s="646"/>
      <c r="DY13" s="646"/>
      <c r="DZ13" s="646"/>
      <c r="EA13" s="646"/>
      <c r="EB13" s="646"/>
      <c r="EC13" s="655"/>
    </row>
    <row r="14" spans="2:143" ht="11.25" customHeight="1">
      <c r="B14" s="642" t="s">
        <v>254</v>
      </c>
      <c r="C14" s="643"/>
      <c r="D14" s="643"/>
      <c r="E14" s="643"/>
      <c r="F14" s="643"/>
      <c r="G14" s="643"/>
      <c r="H14" s="643"/>
      <c r="I14" s="643"/>
      <c r="J14" s="643"/>
      <c r="K14" s="643"/>
      <c r="L14" s="643"/>
      <c r="M14" s="643"/>
      <c r="N14" s="643"/>
      <c r="O14" s="643"/>
      <c r="P14" s="643"/>
      <c r="Q14" s="644"/>
      <c r="R14" s="645">
        <v>385781</v>
      </c>
      <c r="S14" s="646"/>
      <c r="T14" s="646"/>
      <c r="U14" s="646"/>
      <c r="V14" s="646"/>
      <c r="W14" s="646"/>
      <c r="X14" s="646"/>
      <c r="Y14" s="647"/>
      <c r="Z14" s="648">
        <v>0.1</v>
      </c>
      <c r="AA14" s="648"/>
      <c r="AB14" s="648"/>
      <c r="AC14" s="648"/>
      <c r="AD14" s="649">
        <v>385781</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1902845</v>
      </c>
      <c r="BH14" s="646"/>
      <c r="BI14" s="646"/>
      <c r="BJ14" s="646"/>
      <c r="BK14" s="646"/>
      <c r="BL14" s="646"/>
      <c r="BM14" s="646"/>
      <c r="BN14" s="647"/>
      <c r="BO14" s="648">
        <v>1.4</v>
      </c>
      <c r="BP14" s="648"/>
      <c r="BQ14" s="648"/>
      <c r="BR14" s="648"/>
      <c r="BS14" s="654" t="s">
        <v>232</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8620424</v>
      </c>
      <c r="CS14" s="646"/>
      <c r="CT14" s="646"/>
      <c r="CU14" s="646"/>
      <c r="CV14" s="646"/>
      <c r="CW14" s="646"/>
      <c r="CX14" s="646"/>
      <c r="CY14" s="647"/>
      <c r="CZ14" s="648">
        <v>2.6</v>
      </c>
      <c r="DA14" s="648"/>
      <c r="DB14" s="648"/>
      <c r="DC14" s="648"/>
      <c r="DD14" s="654">
        <v>821561</v>
      </c>
      <c r="DE14" s="646"/>
      <c r="DF14" s="646"/>
      <c r="DG14" s="646"/>
      <c r="DH14" s="646"/>
      <c r="DI14" s="646"/>
      <c r="DJ14" s="646"/>
      <c r="DK14" s="646"/>
      <c r="DL14" s="646"/>
      <c r="DM14" s="646"/>
      <c r="DN14" s="646"/>
      <c r="DO14" s="646"/>
      <c r="DP14" s="647"/>
      <c r="DQ14" s="654">
        <v>7677861</v>
      </c>
      <c r="DR14" s="646"/>
      <c r="DS14" s="646"/>
      <c r="DT14" s="646"/>
      <c r="DU14" s="646"/>
      <c r="DV14" s="646"/>
      <c r="DW14" s="646"/>
      <c r="DX14" s="646"/>
      <c r="DY14" s="646"/>
      <c r="DZ14" s="646"/>
      <c r="EA14" s="646"/>
      <c r="EB14" s="646"/>
      <c r="EC14" s="655"/>
    </row>
    <row r="15" spans="2:143" ht="11.25" customHeight="1">
      <c r="B15" s="642" t="s">
        <v>257</v>
      </c>
      <c r="C15" s="643"/>
      <c r="D15" s="643"/>
      <c r="E15" s="643"/>
      <c r="F15" s="643"/>
      <c r="G15" s="643"/>
      <c r="H15" s="643"/>
      <c r="I15" s="643"/>
      <c r="J15" s="643"/>
      <c r="K15" s="643"/>
      <c r="L15" s="643"/>
      <c r="M15" s="643"/>
      <c r="N15" s="643"/>
      <c r="O15" s="643"/>
      <c r="P15" s="643"/>
      <c r="Q15" s="644"/>
      <c r="R15" s="645">
        <v>5815767</v>
      </c>
      <c r="S15" s="646"/>
      <c r="T15" s="646"/>
      <c r="U15" s="646"/>
      <c r="V15" s="646"/>
      <c r="W15" s="646"/>
      <c r="X15" s="646"/>
      <c r="Y15" s="647"/>
      <c r="Z15" s="648">
        <v>1.7</v>
      </c>
      <c r="AA15" s="648"/>
      <c r="AB15" s="648"/>
      <c r="AC15" s="648"/>
      <c r="AD15" s="649">
        <v>5815767</v>
      </c>
      <c r="AE15" s="649"/>
      <c r="AF15" s="649"/>
      <c r="AG15" s="649"/>
      <c r="AH15" s="649"/>
      <c r="AI15" s="649"/>
      <c r="AJ15" s="649"/>
      <c r="AK15" s="649"/>
      <c r="AL15" s="650">
        <v>3.2</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4886358</v>
      </c>
      <c r="BH15" s="646"/>
      <c r="BI15" s="646"/>
      <c r="BJ15" s="646"/>
      <c r="BK15" s="646"/>
      <c r="BL15" s="646"/>
      <c r="BM15" s="646"/>
      <c r="BN15" s="647"/>
      <c r="BO15" s="648">
        <v>3.7</v>
      </c>
      <c r="BP15" s="648"/>
      <c r="BQ15" s="648"/>
      <c r="BR15" s="648"/>
      <c r="BS15" s="654" t="s">
        <v>232</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58537313</v>
      </c>
      <c r="CS15" s="646"/>
      <c r="CT15" s="646"/>
      <c r="CU15" s="646"/>
      <c r="CV15" s="646"/>
      <c r="CW15" s="646"/>
      <c r="CX15" s="646"/>
      <c r="CY15" s="647"/>
      <c r="CZ15" s="648">
        <v>18</v>
      </c>
      <c r="DA15" s="648"/>
      <c r="DB15" s="648"/>
      <c r="DC15" s="648"/>
      <c r="DD15" s="654">
        <v>6969449</v>
      </c>
      <c r="DE15" s="646"/>
      <c r="DF15" s="646"/>
      <c r="DG15" s="646"/>
      <c r="DH15" s="646"/>
      <c r="DI15" s="646"/>
      <c r="DJ15" s="646"/>
      <c r="DK15" s="646"/>
      <c r="DL15" s="646"/>
      <c r="DM15" s="646"/>
      <c r="DN15" s="646"/>
      <c r="DO15" s="646"/>
      <c r="DP15" s="647"/>
      <c r="DQ15" s="654">
        <v>43003933</v>
      </c>
      <c r="DR15" s="646"/>
      <c r="DS15" s="646"/>
      <c r="DT15" s="646"/>
      <c r="DU15" s="646"/>
      <c r="DV15" s="646"/>
      <c r="DW15" s="646"/>
      <c r="DX15" s="646"/>
      <c r="DY15" s="646"/>
      <c r="DZ15" s="646"/>
      <c r="EA15" s="646"/>
      <c r="EB15" s="646"/>
      <c r="EC15" s="655"/>
    </row>
    <row r="16" spans="2:143" ht="11.25" customHeight="1">
      <c r="B16" s="642" t="s">
        <v>260</v>
      </c>
      <c r="C16" s="643"/>
      <c r="D16" s="643"/>
      <c r="E16" s="643"/>
      <c r="F16" s="643"/>
      <c r="G16" s="643"/>
      <c r="H16" s="643"/>
      <c r="I16" s="643"/>
      <c r="J16" s="643"/>
      <c r="K16" s="643"/>
      <c r="L16" s="643"/>
      <c r="M16" s="643"/>
      <c r="N16" s="643"/>
      <c r="O16" s="643"/>
      <c r="P16" s="643"/>
      <c r="Q16" s="644"/>
      <c r="R16" s="645">
        <v>131171</v>
      </c>
      <c r="S16" s="646"/>
      <c r="T16" s="646"/>
      <c r="U16" s="646"/>
      <c r="V16" s="646"/>
      <c r="W16" s="646"/>
      <c r="X16" s="646"/>
      <c r="Y16" s="647"/>
      <c r="Z16" s="648">
        <v>0</v>
      </c>
      <c r="AA16" s="648"/>
      <c r="AB16" s="648"/>
      <c r="AC16" s="648"/>
      <c r="AD16" s="649">
        <v>131171</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v>40</v>
      </c>
      <c r="BH16" s="646"/>
      <c r="BI16" s="646"/>
      <c r="BJ16" s="646"/>
      <c r="BK16" s="646"/>
      <c r="BL16" s="646"/>
      <c r="BM16" s="646"/>
      <c r="BN16" s="647"/>
      <c r="BO16" s="648">
        <v>0</v>
      </c>
      <c r="BP16" s="648"/>
      <c r="BQ16" s="648"/>
      <c r="BR16" s="648"/>
      <c r="BS16" s="654" t="s">
        <v>232</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1470276</v>
      </c>
      <c r="CS16" s="646"/>
      <c r="CT16" s="646"/>
      <c r="CU16" s="646"/>
      <c r="CV16" s="646"/>
      <c r="CW16" s="646"/>
      <c r="CX16" s="646"/>
      <c r="CY16" s="647"/>
      <c r="CZ16" s="648">
        <v>0.5</v>
      </c>
      <c r="DA16" s="648"/>
      <c r="DB16" s="648"/>
      <c r="DC16" s="648"/>
      <c r="DD16" s="654" t="s">
        <v>130</v>
      </c>
      <c r="DE16" s="646"/>
      <c r="DF16" s="646"/>
      <c r="DG16" s="646"/>
      <c r="DH16" s="646"/>
      <c r="DI16" s="646"/>
      <c r="DJ16" s="646"/>
      <c r="DK16" s="646"/>
      <c r="DL16" s="646"/>
      <c r="DM16" s="646"/>
      <c r="DN16" s="646"/>
      <c r="DO16" s="646"/>
      <c r="DP16" s="647"/>
      <c r="DQ16" s="654">
        <v>83963</v>
      </c>
      <c r="DR16" s="646"/>
      <c r="DS16" s="646"/>
      <c r="DT16" s="646"/>
      <c r="DU16" s="646"/>
      <c r="DV16" s="646"/>
      <c r="DW16" s="646"/>
      <c r="DX16" s="646"/>
      <c r="DY16" s="646"/>
      <c r="DZ16" s="646"/>
      <c r="EA16" s="646"/>
      <c r="EB16" s="646"/>
      <c r="EC16" s="655"/>
    </row>
    <row r="17" spans="2:133" ht="11.25" customHeight="1">
      <c r="B17" s="642" t="s">
        <v>263</v>
      </c>
      <c r="C17" s="643"/>
      <c r="D17" s="643"/>
      <c r="E17" s="643"/>
      <c r="F17" s="643"/>
      <c r="G17" s="643"/>
      <c r="H17" s="643"/>
      <c r="I17" s="643"/>
      <c r="J17" s="643"/>
      <c r="K17" s="643"/>
      <c r="L17" s="643"/>
      <c r="M17" s="643"/>
      <c r="N17" s="643"/>
      <c r="O17" s="643"/>
      <c r="P17" s="643"/>
      <c r="Q17" s="644"/>
      <c r="R17" s="645">
        <v>2272787</v>
      </c>
      <c r="S17" s="646"/>
      <c r="T17" s="646"/>
      <c r="U17" s="646"/>
      <c r="V17" s="646"/>
      <c r="W17" s="646"/>
      <c r="X17" s="646"/>
      <c r="Y17" s="647"/>
      <c r="Z17" s="648">
        <v>0.7</v>
      </c>
      <c r="AA17" s="648"/>
      <c r="AB17" s="648"/>
      <c r="AC17" s="648"/>
      <c r="AD17" s="649">
        <v>2272787</v>
      </c>
      <c r="AE17" s="649"/>
      <c r="AF17" s="649"/>
      <c r="AG17" s="649"/>
      <c r="AH17" s="649"/>
      <c r="AI17" s="649"/>
      <c r="AJ17" s="649"/>
      <c r="AK17" s="649"/>
      <c r="AL17" s="650">
        <v>1.2</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130</v>
      </c>
      <c r="BH17" s="646"/>
      <c r="BI17" s="646"/>
      <c r="BJ17" s="646"/>
      <c r="BK17" s="646"/>
      <c r="BL17" s="646"/>
      <c r="BM17" s="646"/>
      <c r="BN17" s="647"/>
      <c r="BO17" s="648" t="s">
        <v>130</v>
      </c>
      <c r="BP17" s="648"/>
      <c r="BQ17" s="648"/>
      <c r="BR17" s="648"/>
      <c r="BS17" s="654" t="s">
        <v>232</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36296434</v>
      </c>
      <c r="CS17" s="646"/>
      <c r="CT17" s="646"/>
      <c r="CU17" s="646"/>
      <c r="CV17" s="646"/>
      <c r="CW17" s="646"/>
      <c r="CX17" s="646"/>
      <c r="CY17" s="647"/>
      <c r="CZ17" s="648">
        <v>11.1</v>
      </c>
      <c r="DA17" s="648"/>
      <c r="DB17" s="648"/>
      <c r="DC17" s="648"/>
      <c r="DD17" s="654" t="s">
        <v>232</v>
      </c>
      <c r="DE17" s="646"/>
      <c r="DF17" s="646"/>
      <c r="DG17" s="646"/>
      <c r="DH17" s="646"/>
      <c r="DI17" s="646"/>
      <c r="DJ17" s="646"/>
      <c r="DK17" s="646"/>
      <c r="DL17" s="646"/>
      <c r="DM17" s="646"/>
      <c r="DN17" s="646"/>
      <c r="DO17" s="646"/>
      <c r="DP17" s="647"/>
      <c r="DQ17" s="654">
        <v>35247733</v>
      </c>
      <c r="DR17" s="646"/>
      <c r="DS17" s="646"/>
      <c r="DT17" s="646"/>
      <c r="DU17" s="646"/>
      <c r="DV17" s="646"/>
      <c r="DW17" s="646"/>
      <c r="DX17" s="646"/>
      <c r="DY17" s="646"/>
      <c r="DZ17" s="646"/>
      <c r="EA17" s="646"/>
      <c r="EB17" s="646"/>
      <c r="EC17" s="655"/>
    </row>
    <row r="18" spans="2:133" ht="11.25" customHeight="1">
      <c r="B18" s="642" t="s">
        <v>266</v>
      </c>
      <c r="C18" s="643"/>
      <c r="D18" s="643"/>
      <c r="E18" s="643"/>
      <c r="F18" s="643"/>
      <c r="G18" s="643"/>
      <c r="H18" s="643"/>
      <c r="I18" s="643"/>
      <c r="J18" s="643"/>
      <c r="K18" s="643"/>
      <c r="L18" s="643"/>
      <c r="M18" s="643"/>
      <c r="N18" s="643"/>
      <c r="O18" s="643"/>
      <c r="P18" s="643"/>
      <c r="Q18" s="644"/>
      <c r="R18" s="645">
        <v>869265</v>
      </c>
      <c r="S18" s="646"/>
      <c r="T18" s="646"/>
      <c r="U18" s="646"/>
      <c r="V18" s="646"/>
      <c r="W18" s="646"/>
      <c r="X18" s="646"/>
      <c r="Y18" s="647"/>
      <c r="Z18" s="648">
        <v>0.3</v>
      </c>
      <c r="AA18" s="648"/>
      <c r="AB18" s="648"/>
      <c r="AC18" s="648"/>
      <c r="AD18" s="649">
        <v>869265</v>
      </c>
      <c r="AE18" s="649"/>
      <c r="AF18" s="649"/>
      <c r="AG18" s="649"/>
      <c r="AH18" s="649"/>
      <c r="AI18" s="649"/>
      <c r="AJ18" s="649"/>
      <c r="AK18" s="649"/>
      <c r="AL18" s="650">
        <v>0.5</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232</v>
      </c>
      <c r="BP18" s="648"/>
      <c r="BQ18" s="648"/>
      <c r="BR18" s="648"/>
      <c r="BS18" s="654" t="s">
        <v>232</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130</v>
      </c>
      <c r="CS18" s="646"/>
      <c r="CT18" s="646"/>
      <c r="CU18" s="646"/>
      <c r="CV18" s="646"/>
      <c r="CW18" s="646"/>
      <c r="CX18" s="646"/>
      <c r="CY18" s="647"/>
      <c r="CZ18" s="648" t="s">
        <v>232</v>
      </c>
      <c r="DA18" s="648"/>
      <c r="DB18" s="648"/>
      <c r="DC18" s="648"/>
      <c r="DD18" s="654" t="s">
        <v>232</v>
      </c>
      <c r="DE18" s="646"/>
      <c r="DF18" s="646"/>
      <c r="DG18" s="646"/>
      <c r="DH18" s="646"/>
      <c r="DI18" s="646"/>
      <c r="DJ18" s="646"/>
      <c r="DK18" s="646"/>
      <c r="DL18" s="646"/>
      <c r="DM18" s="646"/>
      <c r="DN18" s="646"/>
      <c r="DO18" s="646"/>
      <c r="DP18" s="647"/>
      <c r="DQ18" s="654" t="s">
        <v>232</v>
      </c>
      <c r="DR18" s="646"/>
      <c r="DS18" s="646"/>
      <c r="DT18" s="646"/>
      <c r="DU18" s="646"/>
      <c r="DV18" s="646"/>
      <c r="DW18" s="646"/>
      <c r="DX18" s="646"/>
      <c r="DY18" s="646"/>
      <c r="DZ18" s="646"/>
      <c r="EA18" s="646"/>
      <c r="EB18" s="646"/>
      <c r="EC18" s="655"/>
    </row>
    <row r="19" spans="2:133" ht="11.25" customHeight="1">
      <c r="B19" s="642" t="s">
        <v>269</v>
      </c>
      <c r="C19" s="643"/>
      <c r="D19" s="643"/>
      <c r="E19" s="643"/>
      <c r="F19" s="643"/>
      <c r="G19" s="643"/>
      <c r="H19" s="643"/>
      <c r="I19" s="643"/>
      <c r="J19" s="643"/>
      <c r="K19" s="643"/>
      <c r="L19" s="643"/>
      <c r="M19" s="643"/>
      <c r="N19" s="643"/>
      <c r="O19" s="643"/>
      <c r="P19" s="643"/>
      <c r="Q19" s="644"/>
      <c r="R19" s="645">
        <v>64891</v>
      </c>
      <c r="S19" s="646"/>
      <c r="T19" s="646"/>
      <c r="U19" s="646"/>
      <c r="V19" s="646"/>
      <c r="W19" s="646"/>
      <c r="X19" s="646"/>
      <c r="Y19" s="647"/>
      <c r="Z19" s="648">
        <v>0</v>
      </c>
      <c r="AA19" s="648"/>
      <c r="AB19" s="648"/>
      <c r="AC19" s="648"/>
      <c r="AD19" s="649">
        <v>64891</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11907905</v>
      </c>
      <c r="BH19" s="646"/>
      <c r="BI19" s="646"/>
      <c r="BJ19" s="646"/>
      <c r="BK19" s="646"/>
      <c r="BL19" s="646"/>
      <c r="BM19" s="646"/>
      <c r="BN19" s="647"/>
      <c r="BO19" s="648">
        <v>9</v>
      </c>
      <c r="BP19" s="648"/>
      <c r="BQ19" s="648"/>
      <c r="BR19" s="648"/>
      <c r="BS19" s="654" t="s">
        <v>130</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232</v>
      </c>
      <c r="CS19" s="646"/>
      <c r="CT19" s="646"/>
      <c r="CU19" s="646"/>
      <c r="CV19" s="646"/>
      <c r="CW19" s="646"/>
      <c r="CX19" s="646"/>
      <c r="CY19" s="647"/>
      <c r="CZ19" s="648" t="s">
        <v>232</v>
      </c>
      <c r="DA19" s="648"/>
      <c r="DB19" s="648"/>
      <c r="DC19" s="648"/>
      <c r="DD19" s="654" t="s">
        <v>130</v>
      </c>
      <c r="DE19" s="646"/>
      <c r="DF19" s="646"/>
      <c r="DG19" s="646"/>
      <c r="DH19" s="646"/>
      <c r="DI19" s="646"/>
      <c r="DJ19" s="646"/>
      <c r="DK19" s="646"/>
      <c r="DL19" s="646"/>
      <c r="DM19" s="646"/>
      <c r="DN19" s="646"/>
      <c r="DO19" s="646"/>
      <c r="DP19" s="647"/>
      <c r="DQ19" s="654" t="s">
        <v>130</v>
      </c>
      <c r="DR19" s="646"/>
      <c r="DS19" s="646"/>
      <c r="DT19" s="646"/>
      <c r="DU19" s="646"/>
      <c r="DV19" s="646"/>
      <c r="DW19" s="646"/>
      <c r="DX19" s="646"/>
      <c r="DY19" s="646"/>
      <c r="DZ19" s="646"/>
      <c r="EA19" s="646"/>
      <c r="EB19" s="646"/>
      <c r="EC19" s="655"/>
    </row>
    <row r="20" spans="2:133" ht="11.25" customHeight="1">
      <c r="B20" s="642" t="s">
        <v>272</v>
      </c>
      <c r="C20" s="643"/>
      <c r="D20" s="643"/>
      <c r="E20" s="643"/>
      <c r="F20" s="643"/>
      <c r="G20" s="643"/>
      <c r="H20" s="643"/>
      <c r="I20" s="643"/>
      <c r="J20" s="643"/>
      <c r="K20" s="643"/>
      <c r="L20" s="643"/>
      <c r="M20" s="643"/>
      <c r="N20" s="643"/>
      <c r="O20" s="643"/>
      <c r="P20" s="643"/>
      <c r="Q20" s="644"/>
      <c r="R20" s="645">
        <v>16374</v>
      </c>
      <c r="S20" s="646"/>
      <c r="T20" s="646"/>
      <c r="U20" s="646"/>
      <c r="V20" s="646"/>
      <c r="W20" s="646"/>
      <c r="X20" s="646"/>
      <c r="Y20" s="647"/>
      <c r="Z20" s="648">
        <v>0</v>
      </c>
      <c r="AA20" s="648"/>
      <c r="AB20" s="648"/>
      <c r="AC20" s="648"/>
      <c r="AD20" s="649">
        <v>16374</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11907905</v>
      </c>
      <c r="BH20" s="646"/>
      <c r="BI20" s="646"/>
      <c r="BJ20" s="646"/>
      <c r="BK20" s="646"/>
      <c r="BL20" s="646"/>
      <c r="BM20" s="646"/>
      <c r="BN20" s="647"/>
      <c r="BO20" s="648">
        <v>9</v>
      </c>
      <c r="BP20" s="648"/>
      <c r="BQ20" s="648"/>
      <c r="BR20" s="648"/>
      <c r="BS20" s="654" t="s">
        <v>130</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325774791</v>
      </c>
      <c r="CS20" s="646"/>
      <c r="CT20" s="646"/>
      <c r="CU20" s="646"/>
      <c r="CV20" s="646"/>
      <c r="CW20" s="646"/>
      <c r="CX20" s="646"/>
      <c r="CY20" s="647"/>
      <c r="CZ20" s="648">
        <v>100</v>
      </c>
      <c r="DA20" s="648"/>
      <c r="DB20" s="648"/>
      <c r="DC20" s="648"/>
      <c r="DD20" s="654">
        <v>39445611</v>
      </c>
      <c r="DE20" s="646"/>
      <c r="DF20" s="646"/>
      <c r="DG20" s="646"/>
      <c r="DH20" s="646"/>
      <c r="DI20" s="646"/>
      <c r="DJ20" s="646"/>
      <c r="DK20" s="646"/>
      <c r="DL20" s="646"/>
      <c r="DM20" s="646"/>
      <c r="DN20" s="646"/>
      <c r="DO20" s="646"/>
      <c r="DP20" s="647"/>
      <c r="DQ20" s="654">
        <v>214779609</v>
      </c>
      <c r="DR20" s="646"/>
      <c r="DS20" s="646"/>
      <c r="DT20" s="646"/>
      <c r="DU20" s="646"/>
      <c r="DV20" s="646"/>
      <c r="DW20" s="646"/>
      <c r="DX20" s="646"/>
      <c r="DY20" s="646"/>
      <c r="DZ20" s="646"/>
      <c r="EA20" s="646"/>
      <c r="EB20" s="646"/>
      <c r="EC20" s="655"/>
    </row>
    <row r="21" spans="2:133" ht="11.25" customHeight="1">
      <c r="B21" s="642" t="s">
        <v>275</v>
      </c>
      <c r="C21" s="643"/>
      <c r="D21" s="643"/>
      <c r="E21" s="643"/>
      <c r="F21" s="643"/>
      <c r="G21" s="643"/>
      <c r="H21" s="643"/>
      <c r="I21" s="643"/>
      <c r="J21" s="643"/>
      <c r="K21" s="643"/>
      <c r="L21" s="643"/>
      <c r="M21" s="643"/>
      <c r="N21" s="643"/>
      <c r="O21" s="643"/>
      <c r="P21" s="643"/>
      <c r="Q21" s="644"/>
      <c r="R21" s="645">
        <v>1322257</v>
      </c>
      <c r="S21" s="646"/>
      <c r="T21" s="646"/>
      <c r="U21" s="646"/>
      <c r="V21" s="646"/>
      <c r="W21" s="646"/>
      <c r="X21" s="646"/>
      <c r="Y21" s="647"/>
      <c r="Z21" s="648">
        <v>0.4</v>
      </c>
      <c r="AA21" s="648"/>
      <c r="AB21" s="648"/>
      <c r="AC21" s="648"/>
      <c r="AD21" s="649">
        <v>1322257</v>
      </c>
      <c r="AE21" s="649"/>
      <c r="AF21" s="649"/>
      <c r="AG21" s="649"/>
      <c r="AH21" s="649"/>
      <c r="AI21" s="649"/>
      <c r="AJ21" s="649"/>
      <c r="AK21" s="649"/>
      <c r="AL21" s="650">
        <v>0.7</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18316</v>
      </c>
      <c r="BH21" s="646"/>
      <c r="BI21" s="646"/>
      <c r="BJ21" s="646"/>
      <c r="BK21" s="646"/>
      <c r="BL21" s="646"/>
      <c r="BM21" s="646"/>
      <c r="BN21" s="647"/>
      <c r="BO21" s="648">
        <v>0</v>
      </c>
      <c r="BP21" s="648"/>
      <c r="BQ21" s="648"/>
      <c r="BR21" s="648"/>
      <c r="BS21" s="654" t="s">
        <v>232</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277</v>
      </c>
      <c r="C22" s="643"/>
      <c r="D22" s="643"/>
      <c r="E22" s="643"/>
      <c r="F22" s="643"/>
      <c r="G22" s="643"/>
      <c r="H22" s="643"/>
      <c r="I22" s="643"/>
      <c r="J22" s="643"/>
      <c r="K22" s="643"/>
      <c r="L22" s="643"/>
      <c r="M22" s="643"/>
      <c r="N22" s="643"/>
      <c r="O22" s="643"/>
      <c r="P22" s="643"/>
      <c r="Q22" s="644"/>
      <c r="R22" s="645">
        <v>33843566</v>
      </c>
      <c r="S22" s="646"/>
      <c r="T22" s="646"/>
      <c r="U22" s="646"/>
      <c r="V22" s="646"/>
      <c r="W22" s="646"/>
      <c r="X22" s="646"/>
      <c r="Y22" s="647"/>
      <c r="Z22" s="648">
        <v>9.9</v>
      </c>
      <c r="AA22" s="648"/>
      <c r="AB22" s="648"/>
      <c r="AC22" s="648"/>
      <c r="AD22" s="649">
        <v>32166304</v>
      </c>
      <c r="AE22" s="649"/>
      <c r="AF22" s="649"/>
      <c r="AG22" s="649"/>
      <c r="AH22" s="649"/>
      <c r="AI22" s="649"/>
      <c r="AJ22" s="649"/>
      <c r="AK22" s="649"/>
      <c r="AL22" s="650">
        <v>17.600000000000001</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v>3990056</v>
      </c>
      <c r="BH22" s="646"/>
      <c r="BI22" s="646"/>
      <c r="BJ22" s="646"/>
      <c r="BK22" s="646"/>
      <c r="BL22" s="646"/>
      <c r="BM22" s="646"/>
      <c r="BN22" s="647"/>
      <c r="BO22" s="648">
        <v>3</v>
      </c>
      <c r="BP22" s="648"/>
      <c r="BQ22" s="648"/>
      <c r="BR22" s="648"/>
      <c r="BS22" s="654" t="s">
        <v>130</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280</v>
      </c>
      <c r="C23" s="643"/>
      <c r="D23" s="643"/>
      <c r="E23" s="643"/>
      <c r="F23" s="643"/>
      <c r="G23" s="643"/>
      <c r="H23" s="643"/>
      <c r="I23" s="643"/>
      <c r="J23" s="643"/>
      <c r="K23" s="643"/>
      <c r="L23" s="643"/>
      <c r="M23" s="643"/>
      <c r="N23" s="643"/>
      <c r="O23" s="643"/>
      <c r="P23" s="643"/>
      <c r="Q23" s="644"/>
      <c r="R23" s="645">
        <v>32166304</v>
      </c>
      <c r="S23" s="646"/>
      <c r="T23" s="646"/>
      <c r="U23" s="646"/>
      <c r="V23" s="646"/>
      <c r="W23" s="646"/>
      <c r="X23" s="646"/>
      <c r="Y23" s="647"/>
      <c r="Z23" s="648">
        <v>9.4</v>
      </c>
      <c r="AA23" s="648"/>
      <c r="AB23" s="648"/>
      <c r="AC23" s="648"/>
      <c r="AD23" s="649">
        <v>32166304</v>
      </c>
      <c r="AE23" s="649"/>
      <c r="AF23" s="649"/>
      <c r="AG23" s="649"/>
      <c r="AH23" s="649"/>
      <c r="AI23" s="649"/>
      <c r="AJ23" s="649"/>
      <c r="AK23" s="649"/>
      <c r="AL23" s="650">
        <v>17.600000000000001</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7899533</v>
      </c>
      <c r="BH23" s="646"/>
      <c r="BI23" s="646"/>
      <c r="BJ23" s="646"/>
      <c r="BK23" s="646"/>
      <c r="BL23" s="646"/>
      <c r="BM23" s="646"/>
      <c r="BN23" s="647"/>
      <c r="BO23" s="648">
        <v>6</v>
      </c>
      <c r="BP23" s="648"/>
      <c r="BQ23" s="648"/>
      <c r="BR23" s="648"/>
      <c r="BS23" s="654" t="s">
        <v>130</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c r="B24" s="642" t="s">
        <v>287</v>
      </c>
      <c r="C24" s="643"/>
      <c r="D24" s="643"/>
      <c r="E24" s="643"/>
      <c r="F24" s="643"/>
      <c r="G24" s="643"/>
      <c r="H24" s="643"/>
      <c r="I24" s="643"/>
      <c r="J24" s="643"/>
      <c r="K24" s="643"/>
      <c r="L24" s="643"/>
      <c r="M24" s="643"/>
      <c r="N24" s="643"/>
      <c r="O24" s="643"/>
      <c r="P24" s="643"/>
      <c r="Q24" s="644"/>
      <c r="R24" s="645">
        <v>1677220</v>
      </c>
      <c r="S24" s="646"/>
      <c r="T24" s="646"/>
      <c r="U24" s="646"/>
      <c r="V24" s="646"/>
      <c r="W24" s="646"/>
      <c r="X24" s="646"/>
      <c r="Y24" s="647"/>
      <c r="Z24" s="648">
        <v>0.5</v>
      </c>
      <c r="AA24" s="648"/>
      <c r="AB24" s="648"/>
      <c r="AC24" s="648"/>
      <c r="AD24" s="649" t="s">
        <v>130</v>
      </c>
      <c r="AE24" s="649"/>
      <c r="AF24" s="649"/>
      <c r="AG24" s="649"/>
      <c r="AH24" s="649"/>
      <c r="AI24" s="649"/>
      <c r="AJ24" s="649"/>
      <c r="AK24" s="649"/>
      <c r="AL24" s="650" t="s">
        <v>232</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232</v>
      </c>
      <c r="BH24" s="646"/>
      <c r="BI24" s="646"/>
      <c r="BJ24" s="646"/>
      <c r="BK24" s="646"/>
      <c r="BL24" s="646"/>
      <c r="BM24" s="646"/>
      <c r="BN24" s="647"/>
      <c r="BO24" s="648" t="s">
        <v>130</v>
      </c>
      <c r="BP24" s="648"/>
      <c r="BQ24" s="648"/>
      <c r="BR24" s="648"/>
      <c r="BS24" s="654" t="s">
        <v>130</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196261107</v>
      </c>
      <c r="CS24" s="635"/>
      <c r="CT24" s="635"/>
      <c r="CU24" s="635"/>
      <c r="CV24" s="635"/>
      <c r="CW24" s="635"/>
      <c r="CX24" s="635"/>
      <c r="CY24" s="636"/>
      <c r="CZ24" s="639">
        <v>60.2</v>
      </c>
      <c r="DA24" s="640"/>
      <c r="DB24" s="640"/>
      <c r="DC24" s="659"/>
      <c r="DD24" s="684">
        <v>130811648</v>
      </c>
      <c r="DE24" s="635"/>
      <c r="DF24" s="635"/>
      <c r="DG24" s="635"/>
      <c r="DH24" s="635"/>
      <c r="DI24" s="635"/>
      <c r="DJ24" s="635"/>
      <c r="DK24" s="636"/>
      <c r="DL24" s="684">
        <v>126797668</v>
      </c>
      <c r="DM24" s="635"/>
      <c r="DN24" s="635"/>
      <c r="DO24" s="635"/>
      <c r="DP24" s="635"/>
      <c r="DQ24" s="635"/>
      <c r="DR24" s="635"/>
      <c r="DS24" s="635"/>
      <c r="DT24" s="635"/>
      <c r="DU24" s="635"/>
      <c r="DV24" s="636"/>
      <c r="DW24" s="639">
        <v>63.1</v>
      </c>
      <c r="DX24" s="640"/>
      <c r="DY24" s="640"/>
      <c r="DZ24" s="640"/>
      <c r="EA24" s="640"/>
      <c r="EB24" s="640"/>
      <c r="EC24" s="641"/>
    </row>
    <row r="25" spans="2:133" ht="11.25" customHeight="1">
      <c r="B25" s="642" t="s">
        <v>290</v>
      </c>
      <c r="C25" s="643"/>
      <c r="D25" s="643"/>
      <c r="E25" s="643"/>
      <c r="F25" s="643"/>
      <c r="G25" s="643"/>
      <c r="H25" s="643"/>
      <c r="I25" s="643"/>
      <c r="J25" s="643"/>
      <c r="K25" s="643"/>
      <c r="L25" s="643"/>
      <c r="M25" s="643"/>
      <c r="N25" s="643"/>
      <c r="O25" s="643"/>
      <c r="P25" s="643"/>
      <c r="Q25" s="644"/>
      <c r="R25" s="645">
        <v>42</v>
      </c>
      <c r="S25" s="646"/>
      <c r="T25" s="646"/>
      <c r="U25" s="646"/>
      <c r="V25" s="646"/>
      <c r="W25" s="646"/>
      <c r="X25" s="646"/>
      <c r="Y25" s="647"/>
      <c r="Z25" s="648">
        <v>0</v>
      </c>
      <c r="AA25" s="648"/>
      <c r="AB25" s="648"/>
      <c r="AC25" s="648"/>
      <c r="AD25" s="649" t="s">
        <v>232</v>
      </c>
      <c r="AE25" s="649"/>
      <c r="AF25" s="649"/>
      <c r="AG25" s="649"/>
      <c r="AH25" s="649"/>
      <c r="AI25" s="649"/>
      <c r="AJ25" s="649"/>
      <c r="AK25" s="649"/>
      <c r="AL25" s="650" t="s">
        <v>138</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130</v>
      </c>
      <c r="BH25" s="646"/>
      <c r="BI25" s="646"/>
      <c r="BJ25" s="646"/>
      <c r="BK25" s="646"/>
      <c r="BL25" s="646"/>
      <c r="BM25" s="646"/>
      <c r="BN25" s="647"/>
      <c r="BO25" s="648" t="s">
        <v>232</v>
      </c>
      <c r="BP25" s="648"/>
      <c r="BQ25" s="648"/>
      <c r="BR25" s="648"/>
      <c r="BS25" s="654" t="s">
        <v>130</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76977687</v>
      </c>
      <c r="CS25" s="681"/>
      <c r="CT25" s="681"/>
      <c r="CU25" s="681"/>
      <c r="CV25" s="681"/>
      <c r="CW25" s="681"/>
      <c r="CX25" s="681"/>
      <c r="CY25" s="682"/>
      <c r="CZ25" s="650">
        <v>23.6</v>
      </c>
      <c r="DA25" s="679"/>
      <c r="DB25" s="679"/>
      <c r="DC25" s="683"/>
      <c r="DD25" s="654">
        <v>66325849</v>
      </c>
      <c r="DE25" s="681"/>
      <c r="DF25" s="681"/>
      <c r="DG25" s="681"/>
      <c r="DH25" s="681"/>
      <c r="DI25" s="681"/>
      <c r="DJ25" s="681"/>
      <c r="DK25" s="682"/>
      <c r="DL25" s="654">
        <v>65372914</v>
      </c>
      <c r="DM25" s="681"/>
      <c r="DN25" s="681"/>
      <c r="DO25" s="681"/>
      <c r="DP25" s="681"/>
      <c r="DQ25" s="681"/>
      <c r="DR25" s="681"/>
      <c r="DS25" s="681"/>
      <c r="DT25" s="681"/>
      <c r="DU25" s="681"/>
      <c r="DV25" s="682"/>
      <c r="DW25" s="650">
        <v>32.5</v>
      </c>
      <c r="DX25" s="679"/>
      <c r="DY25" s="679"/>
      <c r="DZ25" s="679"/>
      <c r="EA25" s="679"/>
      <c r="EB25" s="679"/>
      <c r="EC25" s="680"/>
    </row>
    <row r="26" spans="2:133" ht="11.25" customHeight="1">
      <c r="B26" s="642" t="s">
        <v>293</v>
      </c>
      <c r="C26" s="643"/>
      <c r="D26" s="643"/>
      <c r="E26" s="643"/>
      <c r="F26" s="643"/>
      <c r="G26" s="643"/>
      <c r="H26" s="643"/>
      <c r="I26" s="643"/>
      <c r="J26" s="643"/>
      <c r="K26" s="643"/>
      <c r="L26" s="643"/>
      <c r="M26" s="643"/>
      <c r="N26" s="643"/>
      <c r="O26" s="643"/>
      <c r="P26" s="643"/>
      <c r="Q26" s="644"/>
      <c r="R26" s="645">
        <v>191828317</v>
      </c>
      <c r="S26" s="646"/>
      <c r="T26" s="646"/>
      <c r="U26" s="646"/>
      <c r="V26" s="646"/>
      <c r="W26" s="646"/>
      <c r="X26" s="646"/>
      <c r="Y26" s="647"/>
      <c r="Z26" s="648">
        <v>56.3</v>
      </c>
      <c r="AA26" s="648"/>
      <c r="AB26" s="648"/>
      <c r="AC26" s="648"/>
      <c r="AD26" s="649">
        <v>182251522</v>
      </c>
      <c r="AE26" s="649"/>
      <c r="AF26" s="649"/>
      <c r="AG26" s="649"/>
      <c r="AH26" s="649"/>
      <c r="AI26" s="649"/>
      <c r="AJ26" s="649"/>
      <c r="AK26" s="649"/>
      <c r="AL26" s="650">
        <v>99.6</v>
      </c>
      <c r="AM26" s="651"/>
      <c r="AN26" s="651"/>
      <c r="AO26" s="652"/>
      <c r="AP26" s="664" t="s">
        <v>294</v>
      </c>
      <c r="AQ26" s="694"/>
      <c r="AR26" s="694"/>
      <c r="AS26" s="694"/>
      <c r="AT26" s="694"/>
      <c r="AU26" s="694"/>
      <c r="AV26" s="694"/>
      <c r="AW26" s="694"/>
      <c r="AX26" s="694"/>
      <c r="AY26" s="694"/>
      <c r="AZ26" s="694"/>
      <c r="BA26" s="694"/>
      <c r="BB26" s="694"/>
      <c r="BC26" s="694"/>
      <c r="BD26" s="694"/>
      <c r="BE26" s="694"/>
      <c r="BF26" s="666"/>
      <c r="BG26" s="645" t="s">
        <v>130</v>
      </c>
      <c r="BH26" s="646"/>
      <c r="BI26" s="646"/>
      <c r="BJ26" s="646"/>
      <c r="BK26" s="646"/>
      <c r="BL26" s="646"/>
      <c r="BM26" s="646"/>
      <c r="BN26" s="647"/>
      <c r="BO26" s="648" t="s">
        <v>130</v>
      </c>
      <c r="BP26" s="648"/>
      <c r="BQ26" s="648"/>
      <c r="BR26" s="648"/>
      <c r="BS26" s="654" t="s">
        <v>130</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54891661</v>
      </c>
      <c r="CS26" s="646"/>
      <c r="CT26" s="646"/>
      <c r="CU26" s="646"/>
      <c r="CV26" s="646"/>
      <c r="CW26" s="646"/>
      <c r="CX26" s="646"/>
      <c r="CY26" s="647"/>
      <c r="CZ26" s="650">
        <v>16.8</v>
      </c>
      <c r="DA26" s="679"/>
      <c r="DB26" s="679"/>
      <c r="DC26" s="683"/>
      <c r="DD26" s="654">
        <v>44783035</v>
      </c>
      <c r="DE26" s="646"/>
      <c r="DF26" s="646"/>
      <c r="DG26" s="646"/>
      <c r="DH26" s="646"/>
      <c r="DI26" s="646"/>
      <c r="DJ26" s="646"/>
      <c r="DK26" s="647"/>
      <c r="DL26" s="654" t="s">
        <v>232</v>
      </c>
      <c r="DM26" s="646"/>
      <c r="DN26" s="646"/>
      <c r="DO26" s="646"/>
      <c r="DP26" s="646"/>
      <c r="DQ26" s="646"/>
      <c r="DR26" s="646"/>
      <c r="DS26" s="646"/>
      <c r="DT26" s="646"/>
      <c r="DU26" s="646"/>
      <c r="DV26" s="647"/>
      <c r="DW26" s="650" t="s">
        <v>232</v>
      </c>
      <c r="DX26" s="679"/>
      <c r="DY26" s="679"/>
      <c r="DZ26" s="679"/>
      <c r="EA26" s="679"/>
      <c r="EB26" s="679"/>
      <c r="EC26" s="680"/>
    </row>
    <row r="27" spans="2:133" ht="11.25" customHeight="1">
      <c r="B27" s="642" t="s">
        <v>296</v>
      </c>
      <c r="C27" s="643"/>
      <c r="D27" s="643"/>
      <c r="E27" s="643"/>
      <c r="F27" s="643"/>
      <c r="G27" s="643"/>
      <c r="H27" s="643"/>
      <c r="I27" s="643"/>
      <c r="J27" s="643"/>
      <c r="K27" s="643"/>
      <c r="L27" s="643"/>
      <c r="M27" s="643"/>
      <c r="N27" s="643"/>
      <c r="O27" s="643"/>
      <c r="P27" s="643"/>
      <c r="Q27" s="644"/>
      <c r="R27" s="645">
        <v>232497</v>
      </c>
      <c r="S27" s="646"/>
      <c r="T27" s="646"/>
      <c r="U27" s="646"/>
      <c r="V27" s="646"/>
      <c r="W27" s="646"/>
      <c r="X27" s="646"/>
      <c r="Y27" s="647"/>
      <c r="Z27" s="648">
        <v>0.1</v>
      </c>
      <c r="AA27" s="648"/>
      <c r="AB27" s="648"/>
      <c r="AC27" s="648"/>
      <c r="AD27" s="649">
        <v>232497</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131836083</v>
      </c>
      <c r="BH27" s="646"/>
      <c r="BI27" s="646"/>
      <c r="BJ27" s="646"/>
      <c r="BK27" s="646"/>
      <c r="BL27" s="646"/>
      <c r="BM27" s="646"/>
      <c r="BN27" s="647"/>
      <c r="BO27" s="648">
        <v>100</v>
      </c>
      <c r="BP27" s="648"/>
      <c r="BQ27" s="648"/>
      <c r="BR27" s="648"/>
      <c r="BS27" s="654">
        <v>1932660</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83042930</v>
      </c>
      <c r="CS27" s="681"/>
      <c r="CT27" s="681"/>
      <c r="CU27" s="681"/>
      <c r="CV27" s="681"/>
      <c r="CW27" s="681"/>
      <c r="CX27" s="681"/>
      <c r="CY27" s="682"/>
      <c r="CZ27" s="650">
        <v>25.5</v>
      </c>
      <c r="DA27" s="679"/>
      <c r="DB27" s="679"/>
      <c r="DC27" s="683"/>
      <c r="DD27" s="654">
        <v>29294010</v>
      </c>
      <c r="DE27" s="681"/>
      <c r="DF27" s="681"/>
      <c r="DG27" s="681"/>
      <c r="DH27" s="681"/>
      <c r="DI27" s="681"/>
      <c r="DJ27" s="681"/>
      <c r="DK27" s="682"/>
      <c r="DL27" s="654">
        <v>29060578</v>
      </c>
      <c r="DM27" s="681"/>
      <c r="DN27" s="681"/>
      <c r="DO27" s="681"/>
      <c r="DP27" s="681"/>
      <c r="DQ27" s="681"/>
      <c r="DR27" s="681"/>
      <c r="DS27" s="681"/>
      <c r="DT27" s="681"/>
      <c r="DU27" s="681"/>
      <c r="DV27" s="682"/>
      <c r="DW27" s="650">
        <v>14.5</v>
      </c>
      <c r="DX27" s="679"/>
      <c r="DY27" s="679"/>
      <c r="DZ27" s="679"/>
      <c r="EA27" s="679"/>
      <c r="EB27" s="679"/>
      <c r="EC27" s="680"/>
    </row>
    <row r="28" spans="2:133" ht="11.25" customHeight="1">
      <c r="B28" s="642" t="s">
        <v>299</v>
      </c>
      <c r="C28" s="643"/>
      <c r="D28" s="643"/>
      <c r="E28" s="643"/>
      <c r="F28" s="643"/>
      <c r="G28" s="643"/>
      <c r="H28" s="643"/>
      <c r="I28" s="643"/>
      <c r="J28" s="643"/>
      <c r="K28" s="643"/>
      <c r="L28" s="643"/>
      <c r="M28" s="643"/>
      <c r="N28" s="643"/>
      <c r="O28" s="643"/>
      <c r="P28" s="643"/>
      <c r="Q28" s="644"/>
      <c r="R28" s="645">
        <v>2372716</v>
      </c>
      <c r="S28" s="646"/>
      <c r="T28" s="646"/>
      <c r="U28" s="646"/>
      <c r="V28" s="646"/>
      <c r="W28" s="646"/>
      <c r="X28" s="646"/>
      <c r="Y28" s="647"/>
      <c r="Z28" s="648">
        <v>0.7</v>
      </c>
      <c r="AA28" s="648"/>
      <c r="AB28" s="648"/>
      <c r="AC28" s="648"/>
      <c r="AD28" s="649" t="s">
        <v>232</v>
      </c>
      <c r="AE28" s="649"/>
      <c r="AF28" s="649"/>
      <c r="AG28" s="649"/>
      <c r="AH28" s="649"/>
      <c r="AI28" s="649"/>
      <c r="AJ28" s="649"/>
      <c r="AK28" s="649"/>
      <c r="AL28" s="650" t="s">
        <v>232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36240490</v>
      </c>
      <c r="CS28" s="646"/>
      <c r="CT28" s="646"/>
      <c r="CU28" s="646"/>
      <c r="CV28" s="646"/>
      <c r="CW28" s="646"/>
      <c r="CX28" s="646"/>
      <c r="CY28" s="647"/>
      <c r="CZ28" s="650">
        <v>11.1</v>
      </c>
      <c r="DA28" s="679"/>
      <c r="DB28" s="679"/>
      <c r="DC28" s="683"/>
      <c r="DD28" s="654">
        <v>35191789</v>
      </c>
      <c r="DE28" s="646"/>
      <c r="DF28" s="646"/>
      <c r="DG28" s="646"/>
      <c r="DH28" s="646"/>
      <c r="DI28" s="646"/>
      <c r="DJ28" s="646"/>
      <c r="DK28" s="647"/>
      <c r="DL28" s="654">
        <v>32364176</v>
      </c>
      <c r="DM28" s="646"/>
      <c r="DN28" s="646"/>
      <c r="DO28" s="646"/>
      <c r="DP28" s="646"/>
      <c r="DQ28" s="646"/>
      <c r="DR28" s="646"/>
      <c r="DS28" s="646"/>
      <c r="DT28" s="646"/>
      <c r="DU28" s="646"/>
      <c r="DV28" s="647"/>
      <c r="DW28" s="650">
        <v>16.100000000000001</v>
      </c>
      <c r="DX28" s="679"/>
      <c r="DY28" s="679"/>
      <c r="DZ28" s="679"/>
      <c r="EA28" s="679"/>
      <c r="EB28" s="679"/>
      <c r="EC28" s="680"/>
    </row>
    <row r="29" spans="2:133" ht="11.25" customHeight="1">
      <c r="B29" s="642" t="s">
        <v>301</v>
      </c>
      <c r="C29" s="643"/>
      <c r="D29" s="643"/>
      <c r="E29" s="643"/>
      <c r="F29" s="643"/>
      <c r="G29" s="643"/>
      <c r="H29" s="643"/>
      <c r="I29" s="643"/>
      <c r="J29" s="643"/>
      <c r="K29" s="643"/>
      <c r="L29" s="643"/>
      <c r="M29" s="643"/>
      <c r="N29" s="643"/>
      <c r="O29" s="643"/>
      <c r="P29" s="643"/>
      <c r="Q29" s="644"/>
      <c r="R29" s="645">
        <v>3668517</v>
      </c>
      <c r="S29" s="646"/>
      <c r="T29" s="646"/>
      <c r="U29" s="646"/>
      <c r="V29" s="646"/>
      <c r="W29" s="646"/>
      <c r="X29" s="646"/>
      <c r="Y29" s="647"/>
      <c r="Z29" s="648">
        <v>1.1000000000000001</v>
      </c>
      <c r="AA29" s="648"/>
      <c r="AB29" s="648"/>
      <c r="AC29" s="648"/>
      <c r="AD29" s="649">
        <v>375881</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36239724</v>
      </c>
      <c r="CS29" s="681"/>
      <c r="CT29" s="681"/>
      <c r="CU29" s="681"/>
      <c r="CV29" s="681"/>
      <c r="CW29" s="681"/>
      <c r="CX29" s="681"/>
      <c r="CY29" s="682"/>
      <c r="CZ29" s="650">
        <v>11.1</v>
      </c>
      <c r="DA29" s="679"/>
      <c r="DB29" s="679"/>
      <c r="DC29" s="683"/>
      <c r="DD29" s="654">
        <v>35191023</v>
      </c>
      <c r="DE29" s="681"/>
      <c r="DF29" s="681"/>
      <c r="DG29" s="681"/>
      <c r="DH29" s="681"/>
      <c r="DI29" s="681"/>
      <c r="DJ29" s="681"/>
      <c r="DK29" s="682"/>
      <c r="DL29" s="654">
        <v>32363410</v>
      </c>
      <c r="DM29" s="681"/>
      <c r="DN29" s="681"/>
      <c r="DO29" s="681"/>
      <c r="DP29" s="681"/>
      <c r="DQ29" s="681"/>
      <c r="DR29" s="681"/>
      <c r="DS29" s="681"/>
      <c r="DT29" s="681"/>
      <c r="DU29" s="681"/>
      <c r="DV29" s="682"/>
      <c r="DW29" s="650">
        <v>16.100000000000001</v>
      </c>
      <c r="DX29" s="679"/>
      <c r="DY29" s="679"/>
      <c r="DZ29" s="679"/>
      <c r="EA29" s="679"/>
      <c r="EB29" s="679"/>
      <c r="EC29" s="680"/>
    </row>
    <row r="30" spans="2:133" ht="11.25" customHeight="1">
      <c r="B30" s="642" t="s">
        <v>304</v>
      </c>
      <c r="C30" s="643"/>
      <c r="D30" s="643"/>
      <c r="E30" s="643"/>
      <c r="F30" s="643"/>
      <c r="G30" s="643"/>
      <c r="H30" s="643"/>
      <c r="I30" s="643"/>
      <c r="J30" s="643"/>
      <c r="K30" s="643"/>
      <c r="L30" s="643"/>
      <c r="M30" s="643"/>
      <c r="N30" s="643"/>
      <c r="O30" s="643"/>
      <c r="P30" s="643"/>
      <c r="Q30" s="644"/>
      <c r="R30" s="645">
        <v>2764408</v>
      </c>
      <c r="S30" s="646"/>
      <c r="T30" s="646"/>
      <c r="U30" s="646"/>
      <c r="V30" s="646"/>
      <c r="W30" s="646"/>
      <c r="X30" s="646"/>
      <c r="Y30" s="647"/>
      <c r="Z30" s="648">
        <v>0.8</v>
      </c>
      <c r="AA30" s="648"/>
      <c r="AB30" s="648"/>
      <c r="AC30" s="648"/>
      <c r="AD30" s="649" t="s">
        <v>130</v>
      </c>
      <c r="AE30" s="649"/>
      <c r="AF30" s="649"/>
      <c r="AG30" s="649"/>
      <c r="AH30" s="649"/>
      <c r="AI30" s="649"/>
      <c r="AJ30" s="649"/>
      <c r="AK30" s="649"/>
      <c r="AL30" s="650" t="s">
        <v>232</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33800475</v>
      </c>
      <c r="CS30" s="646"/>
      <c r="CT30" s="646"/>
      <c r="CU30" s="646"/>
      <c r="CV30" s="646"/>
      <c r="CW30" s="646"/>
      <c r="CX30" s="646"/>
      <c r="CY30" s="647"/>
      <c r="CZ30" s="650">
        <v>10.4</v>
      </c>
      <c r="DA30" s="679"/>
      <c r="DB30" s="679"/>
      <c r="DC30" s="683"/>
      <c r="DD30" s="654">
        <v>32862872</v>
      </c>
      <c r="DE30" s="646"/>
      <c r="DF30" s="646"/>
      <c r="DG30" s="646"/>
      <c r="DH30" s="646"/>
      <c r="DI30" s="646"/>
      <c r="DJ30" s="646"/>
      <c r="DK30" s="647"/>
      <c r="DL30" s="654">
        <v>30035259</v>
      </c>
      <c r="DM30" s="646"/>
      <c r="DN30" s="646"/>
      <c r="DO30" s="646"/>
      <c r="DP30" s="646"/>
      <c r="DQ30" s="646"/>
      <c r="DR30" s="646"/>
      <c r="DS30" s="646"/>
      <c r="DT30" s="646"/>
      <c r="DU30" s="646"/>
      <c r="DV30" s="647"/>
      <c r="DW30" s="650">
        <v>14.9</v>
      </c>
      <c r="DX30" s="679"/>
      <c r="DY30" s="679"/>
      <c r="DZ30" s="679"/>
      <c r="EA30" s="679"/>
      <c r="EB30" s="679"/>
      <c r="EC30" s="680"/>
    </row>
    <row r="31" spans="2:133" ht="11.25" customHeight="1">
      <c r="B31" s="642" t="s">
        <v>308</v>
      </c>
      <c r="C31" s="643"/>
      <c r="D31" s="643"/>
      <c r="E31" s="643"/>
      <c r="F31" s="643"/>
      <c r="G31" s="643"/>
      <c r="H31" s="643"/>
      <c r="I31" s="643"/>
      <c r="J31" s="643"/>
      <c r="K31" s="643"/>
      <c r="L31" s="643"/>
      <c r="M31" s="643"/>
      <c r="N31" s="643"/>
      <c r="O31" s="643"/>
      <c r="P31" s="643"/>
      <c r="Q31" s="644"/>
      <c r="R31" s="645">
        <v>63418268</v>
      </c>
      <c r="S31" s="646"/>
      <c r="T31" s="646"/>
      <c r="U31" s="646"/>
      <c r="V31" s="646"/>
      <c r="W31" s="646"/>
      <c r="X31" s="646"/>
      <c r="Y31" s="647"/>
      <c r="Z31" s="648">
        <v>18.600000000000001</v>
      </c>
      <c r="AA31" s="648"/>
      <c r="AB31" s="648"/>
      <c r="AC31" s="648"/>
      <c r="AD31" s="649" t="s">
        <v>232</v>
      </c>
      <c r="AE31" s="649"/>
      <c r="AF31" s="649"/>
      <c r="AG31" s="649"/>
      <c r="AH31" s="649"/>
      <c r="AI31" s="649"/>
      <c r="AJ31" s="649"/>
      <c r="AK31" s="649"/>
      <c r="AL31" s="650" t="s">
        <v>130</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13">
        <v>99.3</v>
      </c>
      <c r="BH31" s="700"/>
      <c r="BI31" s="700"/>
      <c r="BJ31" s="700"/>
      <c r="BK31" s="700"/>
      <c r="BL31" s="700"/>
      <c r="BM31" s="640">
        <v>97.7</v>
      </c>
      <c r="BN31" s="700"/>
      <c r="BO31" s="700"/>
      <c r="BP31" s="700"/>
      <c r="BQ31" s="701"/>
      <c r="BR31" s="713">
        <v>99.2</v>
      </c>
      <c r="BS31" s="700"/>
      <c r="BT31" s="700"/>
      <c r="BU31" s="700"/>
      <c r="BV31" s="700"/>
      <c r="BW31" s="700"/>
      <c r="BX31" s="640">
        <v>97.4</v>
      </c>
      <c r="BY31" s="700"/>
      <c r="BZ31" s="700"/>
      <c r="CA31" s="700"/>
      <c r="CB31" s="701"/>
      <c r="CD31" s="687"/>
      <c r="CE31" s="688"/>
      <c r="CF31" s="660" t="s">
        <v>311</v>
      </c>
      <c r="CG31" s="661"/>
      <c r="CH31" s="661"/>
      <c r="CI31" s="661"/>
      <c r="CJ31" s="661"/>
      <c r="CK31" s="661"/>
      <c r="CL31" s="661"/>
      <c r="CM31" s="661"/>
      <c r="CN31" s="661"/>
      <c r="CO31" s="661"/>
      <c r="CP31" s="661"/>
      <c r="CQ31" s="662"/>
      <c r="CR31" s="645">
        <v>2439249</v>
      </c>
      <c r="CS31" s="681"/>
      <c r="CT31" s="681"/>
      <c r="CU31" s="681"/>
      <c r="CV31" s="681"/>
      <c r="CW31" s="681"/>
      <c r="CX31" s="681"/>
      <c r="CY31" s="682"/>
      <c r="CZ31" s="650">
        <v>0.7</v>
      </c>
      <c r="DA31" s="679"/>
      <c r="DB31" s="679"/>
      <c r="DC31" s="683"/>
      <c r="DD31" s="654">
        <v>2328151</v>
      </c>
      <c r="DE31" s="681"/>
      <c r="DF31" s="681"/>
      <c r="DG31" s="681"/>
      <c r="DH31" s="681"/>
      <c r="DI31" s="681"/>
      <c r="DJ31" s="681"/>
      <c r="DK31" s="682"/>
      <c r="DL31" s="654">
        <v>2328151</v>
      </c>
      <c r="DM31" s="681"/>
      <c r="DN31" s="681"/>
      <c r="DO31" s="681"/>
      <c r="DP31" s="681"/>
      <c r="DQ31" s="681"/>
      <c r="DR31" s="681"/>
      <c r="DS31" s="681"/>
      <c r="DT31" s="681"/>
      <c r="DU31" s="681"/>
      <c r="DV31" s="682"/>
      <c r="DW31" s="650">
        <v>1.2</v>
      </c>
      <c r="DX31" s="679"/>
      <c r="DY31" s="679"/>
      <c r="DZ31" s="679"/>
      <c r="EA31" s="679"/>
      <c r="EB31" s="679"/>
      <c r="EC31" s="680"/>
    </row>
    <row r="32" spans="2:133" ht="11.25" customHeight="1">
      <c r="B32" s="691" t="s">
        <v>312</v>
      </c>
      <c r="C32" s="692"/>
      <c r="D32" s="692"/>
      <c r="E32" s="692"/>
      <c r="F32" s="692"/>
      <c r="G32" s="692"/>
      <c r="H32" s="692"/>
      <c r="I32" s="692"/>
      <c r="J32" s="692"/>
      <c r="K32" s="692"/>
      <c r="L32" s="692"/>
      <c r="M32" s="692"/>
      <c r="N32" s="692"/>
      <c r="O32" s="692"/>
      <c r="P32" s="692"/>
      <c r="Q32" s="693"/>
      <c r="R32" s="645">
        <v>63953</v>
      </c>
      <c r="S32" s="646"/>
      <c r="T32" s="646"/>
      <c r="U32" s="646"/>
      <c r="V32" s="646"/>
      <c r="W32" s="646"/>
      <c r="X32" s="646"/>
      <c r="Y32" s="647"/>
      <c r="Z32" s="648">
        <v>0</v>
      </c>
      <c r="AA32" s="648"/>
      <c r="AB32" s="648"/>
      <c r="AC32" s="648"/>
      <c r="AD32" s="649">
        <v>63953</v>
      </c>
      <c r="AE32" s="649"/>
      <c r="AF32" s="649"/>
      <c r="AG32" s="649"/>
      <c r="AH32" s="649"/>
      <c r="AI32" s="649"/>
      <c r="AJ32" s="649"/>
      <c r="AK32" s="649"/>
      <c r="AL32" s="650">
        <v>0</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99.1</v>
      </c>
      <c r="BH32" s="681"/>
      <c r="BI32" s="681"/>
      <c r="BJ32" s="681"/>
      <c r="BK32" s="681"/>
      <c r="BL32" s="681"/>
      <c r="BM32" s="651">
        <v>97.4</v>
      </c>
      <c r="BN32" s="711"/>
      <c r="BO32" s="711"/>
      <c r="BP32" s="711"/>
      <c r="BQ32" s="712"/>
      <c r="BR32" s="714">
        <v>99</v>
      </c>
      <c r="BS32" s="681"/>
      <c r="BT32" s="681"/>
      <c r="BU32" s="681"/>
      <c r="BV32" s="681"/>
      <c r="BW32" s="681"/>
      <c r="BX32" s="651">
        <v>97.1</v>
      </c>
      <c r="BY32" s="711"/>
      <c r="BZ32" s="711"/>
      <c r="CA32" s="711"/>
      <c r="CB32" s="712"/>
      <c r="CD32" s="689"/>
      <c r="CE32" s="690"/>
      <c r="CF32" s="660" t="s">
        <v>315</v>
      </c>
      <c r="CG32" s="661"/>
      <c r="CH32" s="661"/>
      <c r="CI32" s="661"/>
      <c r="CJ32" s="661"/>
      <c r="CK32" s="661"/>
      <c r="CL32" s="661"/>
      <c r="CM32" s="661"/>
      <c r="CN32" s="661"/>
      <c r="CO32" s="661"/>
      <c r="CP32" s="661"/>
      <c r="CQ32" s="662"/>
      <c r="CR32" s="645">
        <v>766</v>
      </c>
      <c r="CS32" s="646"/>
      <c r="CT32" s="646"/>
      <c r="CU32" s="646"/>
      <c r="CV32" s="646"/>
      <c r="CW32" s="646"/>
      <c r="CX32" s="646"/>
      <c r="CY32" s="647"/>
      <c r="CZ32" s="650">
        <v>0</v>
      </c>
      <c r="DA32" s="679"/>
      <c r="DB32" s="679"/>
      <c r="DC32" s="683"/>
      <c r="DD32" s="654">
        <v>766</v>
      </c>
      <c r="DE32" s="646"/>
      <c r="DF32" s="646"/>
      <c r="DG32" s="646"/>
      <c r="DH32" s="646"/>
      <c r="DI32" s="646"/>
      <c r="DJ32" s="646"/>
      <c r="DK32" s="647"/>
      <c r="DL32" s="654">
        <v>766</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316</v>
      </c>
      <c r="C33" s="643"/>
      <c r="D33" s="643"/>
      <c r="E33" s="643"/>
      <c r="F33" s="643"/>
      <c r="G33" s="643"/>
      <c r="H33" s="643"/>
      <c r="I33" s="643"/>
      <c r="J33" s="643"/>
      <c r="K33" s="643"/>
      <c r="L33" s="643"/>
      <c r="M33" s="643"/>
      <c r="N33" s="643"/>
      <c r="O33" s="643"/>
      <c r="P33" s="643"/>
      <c r="Q33" s="644"/>
      <c r="R33" s="645">
        <v>17025517</v>
      </c>
      <c r="S33" s="646"/>
      <c r="T33" s="646"/>
      <c r="U33" s="646"/>
      <c r="V33" s="646"/>
      <c r="W33" s="646"/>
      <c r="X33" s="646"/>
      <c r="Y33" s="647"/>
      <c r="Z33" s="648">
        <v>5</v>
      </c>
      <c r="AA33" s="648"/>
      <c r="AB33" s="648"/>
      <c r="AC33" s="648"/>
      <c r="AD33" s="649" t="s">
        <v>138</v>
      </c>
      <c r="AE33" s="649"/>
      <c r="AF33" s="649"/>
      <c r="AG33" s="649"/>
      <c r="AH33" s="649"/>
      <c r="AI33" s="649"/>
      <c r="AJ33" s="649"/>
      <c r="AK33" s="649"/>
      <c r="AL33" s="650" t="s">
        <v>232</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99.5</v>
      </c>
      <c r="BH33" s="716"/>
      <c r="BI33" s="716"/>
      <c r="BJ33" s="716"/>
      <c r="BK33" s="716"/>
      <c r="BL33" s="716"/>
      <c r="BM33" s="717">
        <v>98</v>
      </c>
      <c r="BN33" s="716"/>
      <c r="BO33" s="716"/>
      <c r="BP33" s="716"/>
      <c r="BQ33" s="718"/>
      <c r="BR33" s="715">
        <v>99.4</v>
      </c>
      <c r="BS33" s="716"/>
      <c r="BT33" s="716"/>
      <c r="BU33" s="716"/>
      <c r="BV33" s="716"/>
      <c r="BW33" s="716"/>
      <c r="BX33" s="717">
        <v>97.6</v>
      </c>
      <c r="BY33" s="716"/>
      <c r="BZ33" s="716"/>
      <c r="CA33" s="716"/>
      <c r="CB33" s="718"/>
      <c r="CD33" s="660" t="s">
        <v>318</v>
      </c>
      <c r="CE33" s="661"/>
      <c r="CF33" s="661"/>
      <c r="CG33" s="661"/>
      <c r="CH33" s="661"/>
      <c r="CI33" s="661"/>
      <c r="CJ33" s="661"/>
      <c r="CK33" s="661"/>
      <c r="CL33" s="661"/>
      <c r="CM33" s="661"/>
      <c r="CN33" s="661"/>
      <c r="CO33" s="661"/>
      <c r="CP33" s="661"/>
      <c r="CQ33" s="662"/>
      <c r="CR33" s="645">
        <v>88597797</v>
      </c>
      <c r="CS33" s="681"/>
      <c r="CT33" s="681"/>
      <c r="CU33" s="681"/>
      <c r="CV33" s="681"/>
      <c r="CW33" s="681"/>
      <c r="CX33" s="681"/>
      <c r="CY33" s="682"/>
      <c r="CZ33" s="650">
        <v>27.2</v>
      </c>
      <c r="DA33" s="679"/>
      <c r="DB33" s="679"/>
      <c r="DC33" s="683"/>
      <c r="DD33" s="654">
        <v>73579560</v>
      </c>
      <c r="DE33" s="681"/>
      <c r="DF33" s="681"/>
      <c r="DG33" s="681"/>
      <c r="DH33" s="681"/>
      <c r="DI33" s="681"/>
      <c r="DJ33" s="681"/>
      <c r="DK33" s="682"/>
      <c r="DL33" s="654">
        <v>54460337</v>
      </c>
      <c r="DM33" s="681"/>
      <c r="DN33" s="681"/>
      <c r="DO33" s="681"/>
      <c r="DP33" s="681"/>
      <c r="DQ33" s="681"/>
      <c r="DR33" s="681"/>
      <c r="DS33" s="681"/>
      <c r="DT33" s="681"/>
      <c r="DU33" s="681"/>
      <c r="DV33" s="682"/>
      <c r="DW33" s="650">
        <v>27.1</v>
      </c>
      <c r="DX33" s="679"/>
      <c r="DY33" s="679"/>
      <c r="DZ33" s="679"/>
      <c r="EA33" s="679"/>
      <c r="EB33" s="679"/>
      <c r="EC33" s="680"/>
    </row>
    <row r="34" spans="2:133" ht="11.25" customHeight="1">
      <c r="B34" s="642" t="s">
        <v>319</v>
      </c>
      <c r="C34" s="643"/>
      <c r="D34" s="643"/>
      <c r="E34" s="643"/>
      <c r="F34" s="643"/>
      <c r="G34" s="643"/>
      <c r="H34" s="643"/>
      <c r="I34" s="643"/>
      <c r="J34" s="643"/>
      <c r="K34" s="643"/>
      <c r="L34" s="643"/>
      <c r="M34" s="643"/>
      <c r="N34" s="643"/>
      <c r="O34" s="643"/>
      <c r="P34" s="643"/>
      <c r="Q34" s="644"/>
      <c r="R34" s="645">
        <v>2825901</v>
      </c>
      <c r="S34" s="646"/>
      <c r="T34" s="646"/>
      <c r="U34" s="646"/>
      <c r="V34" s="646"/>
      <c r="W34" s="646"/>
      <c r="X34" s="646"/>
      <c r="Y34" s="647"/>
      <c r="Z34" s="648">
        <v>0.8</v>
      </c>
      <c r="AA34" s="648"/>
      <c r="AB34" s="648"/>
      <c r="AC34" s="648"/>
      <c r="AD34" s="649" t="s">
        <v>130</v>
      </c>
      <c r="AE34" s="649"/>
      <c r="AF34" s="649"/>
      <c r="AG34" s="649"/>
      <c r="AH34" s="649"/>
      <c r="AI34" s="649"/>
      <c r="AJ34" s="649"/>
      <c r="AK34" s="649"/>
      <c r="AL34" s="650" t="s">
        <v>130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31164144</v>
      </c>
      <c r="CS34" s="646"/>
      <c r="CT34" s="646"/>
      <c r="CU34" s="646"/>
      <c r="CV34" s="646"/>
      <c r="CW34" s="646"/>
      <c r="CX34" s="646"/>
      <c r="CY34" s="647"/>
      <c r="CZ34" s="650">
        <v>9.6</v>
      </c>
      <c r="DA34" s="679"/>
      <c r="DB34" s="679"/>
      <c r="DC34" s="683"/>
      <c r="DD34" s="654">
        <v>24209556</v>
      </c>
      <c r="DE34" s="646"/>
      <c r="DF34" s="646"/>
      <c r="DG34" s="646"/>
      <c r="DH34" s="646"/>
      <c r="DI34" s="646"/>
      <c r="DJ34" s="646"/>
      <c r="DK34" s="647"/>
      <c r="DL34" s="654">
        <v>21481245</v>
      </c>
      <c r="DM34" s="646"/>
      <c r="DN34" s="646"/>
      <c r="DO34" s="646"/>
      <c r="DP34" s="646"/>
      <c r="DQ34" s="646"/>
      <c r="DR34" s="646"/>
      <c r="DS34" s="646"/>
      <c r="DT34" s="646"/>
      <c r="DU34" s="646"/>
      <c r="DV34" s="647"/>
      <c r="DW34" s="650">
        <v>10.7</v>
      </c>
      <c r="DX34" s="679"/>
      <c r="DY34" s="679"/>
      <c r="DZ34" s="679"/>
      <c r="EA34" s="679"/>
      <c r="EB34" s="679"/>
      <c r="EC34" s="680"/>
    </row>
    <row r="35" spans="2:133" ht="11.25" customHeight="1">
      <c r="B35" s="642" t="s">
        <v>321</v>
      </c>
      <c r="C35" s="643"/>
      <c r="D35" s="643"/>
      <c r="E35" s="643"/>
      <c r="F35" s="643"/>
      <c r="G35" s="643"/>
      <c r="H35" s="643"/>
      <c r="I35" s="643"/>
      <c r="J35" s="643"/>
      <c r="K35" s="643"/>
      <c r="L35" s="643"/>
      <c r="M35" s="643"/>
      <c r="N35" s="643"/>
      <c r="O35" s="643"/>
      <c r="P35" s="643"/>
      <c r="Q35" s="644"/>
      <c r="R35" s="645">
        <v>119605</v>
      </c>
      <c r="S35" s="646"/>
      <c r="T35" s="646"/>
      <c r="U35" s="646"/>
      <c r="V35" s="646"/>
      <c r="W35" s="646"/>
      <c r="X35" s="646"/>
      <c r="Y35" s="647"/>
      <c r="Z35" s="648">
        <v>0</v>
      </c>
      <c r="AA35" s="648"/>
      <c r="AB35" s="648"/>
      <c r="AC35" s="648"/>
      <c r="AD35" s="649" t="s">
        <v>232</v>
      </c>
      <c r="AE35" s="649"/>
      <c r="AF35" s="649"/>
      <c r="AG35" s="649"/>
      <c r="AH35" s="649"/>
      <c r="AI35" s="649"/>
      <c r="AJ35" s="649"/>
      <c r="AK35" s="649"/>
      <c r="AL35" s="650" t="s">
        <v>232</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4870015</v>
      </c>
      <c r="CS35" s="681"/>
      <c r="CT35" s="681"/>
      <c r="CU35" s="681"/>
      <c r="CV35" s="681"/>
      <c r="CW35" s="681"/>
      <c r="CX35" s="681"/>
      <c r="CY35" s="682"/>
      <c r="CZ35" s="650">
        <v>1.5</v>
      </c>
      <c r="DA35" s="679"/>
      <c r="DB35" s="679"/>
      <c r="DC35" s="683"/>
      <c r="DD35" s="654">
        <v>4465243</v>
      </c>
      <c r="DE35" s="681"/>
      <c r="DF35" s="681"/>
      <c r="DG35" s="681"/>
      <c r="DH35" s="681"/>
      <c r="DI35" s="681"/>
      <c r="DJ35" s="681"/>
      <c r="DK35" s="682"/>
      <c r="DL35" s="654">
        <v>4458135</v>
      </c>
      <c r="DM35" s="681"/>
      <c r="DN35" s="681"/>
      <c r="DO35" s="681"/>
      <c r="DP35" s="681"/>
      <c r="DQ35" s="681"/>
      <c r="DR35" s="681"/>
      <c r="DS35" s="681"/>
      <c r="DT35" s="681"/>
      <c r="DU35" s="681"/>
      <c r="DV35" s="682"/>
      <c r="DW35" s="650">
        <v>2.2000000000000002</v>
      </c>
      <c r="DX35" s="679"/>
      <c r="DY35" s="679"/>
      <c r="DZ35" s="679"/>
      <c r="EA35" s="679"/>
      <c r="EB35" s="679"/>
      <c r="EC35" s="680"/>
    </row>
    <row r="36" spans="2:133" ht="11.25" customHeight="1">
      <c r="B36" s="642" t="s">
        <v>325</v>
      </c>
      <c r="C36" s="643"/>
      <c r="D36" s="643"/>
      <c r="E36" s="643"/>
      <c r="F36" s="643"/>
      <c r="G36" s="643"/>
      <c r="H36" s="643"/>
      <c r="I36" s="643"/>
      <c r="J36" s="643"/>
      <c r="K36" s="643"/>
      <c r="L36" s="643"/>
      <c r="M36" s="643"/>
      <c r="N36" s="643"/>
      <c r="O36" s="643"/>
      <c r="P36" s="643"/>
      <c r="Q36" s="644"/>
      <c r="R36" s="645">
        <v>7341976</v>
      </c>
      <c r="S36" s="646"/>
      <c r="T36" s="646"/>
      <c r="U36" s="646"/>
      <c r="V36" s="646"/>
      <c r="W36" s="646"/>
      <c r="X36" s="646"/>
      <c r="Y36" s="647"/>
      <c r="Z36" s="648">
        <v>2.2000000000000002</v>
      </c>
      <c r="AA36" s="648"/>
      <c r="AB36" s="648"/>
      <c r="AC36" s="648"/>
      <c r="AD36" s="649" t="s">
        <v>130</v>
      </c>
      <c r="AE36" s="649"/>
      <c r="AF36" s="649"/>
      <c r="AG36" s="649"/>
      <c r="AH36" s="649"/>
      <c r="AI36" s="649"/>
      <c r="AJ36" s="649"/>
      <c r="AK36" s="649"/>
      <c r="AL36" s="650" t="s">
        <v>130</v>
      </c>
      <c r="AM36" s="651"/>
      <c r="AN36" s="651"/>
      <c r="AO36" s="652"/>
      <c r="AP36" s="235"/>
      <c r="AQ36" s="719" t="s">
        <v>326</v>
      </c>
      <c r="AR36" s="720"/>
      <c r="AS36" s="720"/>
      <c r="AT36" s="720"/>
      <c r="AU36" s="720"/>
      <c r="AV36" s="720"/>
      <c r="AW36" s="720"/>
      <c r="AX36" s="720"/>
      <c r="AY36" s="721"/>
      <c r="AZ36" s="634">
        <v>34712635</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272878</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19210342</v>
      </c>
      <c r="CS36" s="646"/>
      <c r="CT36" s="646"/>
      <c r="CU36" s="646"/>
      <c r="CV36" s="646"/>
      <c r="CW36" s="646"/>
      <c r="CX36" s="646"/>
      <c r="CY36" s="647"/>
      <c r="CZ36" s="650">
        <v>5.9</v>
      </c>
      <c r="DA36" s="679"/>
      <c r="DB36" s="679"/>
      <c r="DC36" s="683"/>
      <c r="DD36" s="654">
        <v>16697332</v>
      </c>
      <c r="DE36" s="646"/>
      <c r="DF36" s="646"/>
      <c r="DG36" s="646"/>
      <c r="DH36" s="646"/>
      <c r="DI36" s="646"/>
      <c r="DJ36" s="646"/>
      <c r="DK36" s="647"/>
      <c r="DL36" s="654">
        <v>10567541</v>
      </c>
      <c r="DM36" s="646"/>
      <c r="DN36" s="646"/>
      <c r="DO36" s="646"/>
      <c r="DP36" s="646"/>
      <c r="DQ36" s="646"/>
      <c r="DR36" s="646"/>
      <c r="DS36" s="646"/>
      <c r="DT36" s="646"/>
      <c r="DU36" s="646"/>
      <c r="DV36" s="647"/>
      <c r="DW36" s="650">
        <v>5.3</v>
      </c>
      <c r="DX36" s="679"/>
      <c r="DY36" s="679"/>
      <c r="DZ36" s="679"/>
      <c r="EA36" s="679"/>
      <c r="EB36" s="679"/>
      <c r="EC36" s="680"/>
    </row>
    <row r="37" spans="2:133" ht="11.25" customHeight="1">
      <c r="B37" s="642" t="s">
        <v>329</v>
      </c>
      <c r="C37" s="643"/>
      <c r="D37" s="643"/>
      <c r="E37" s="643"/>
      <c r="F37" s="643"/>
      <c r="G37" s="643"/>
      <c r="H37" s="643"/>
      <c r="I37" s="643"/>
      <c r="J37" s="643"/>
      <c r="K37" s="643"/>
      <c r="L37" s="643"/>
      <c r="M37" s="643"/>
      <c r="N37" s="643"/>
      <c r="O37" s="643"/>
      <c r="P37" s="643"/>
      <c r="Q37" s="644"/>
      <c r="R37" s="645">
        <v>10941222</v>
      </c>
      <c r="S37" s="646"/>
      <c r="T37" s="646"/>
      <c r="U37" s="646"/>
      <c r="V37" s="646"/>
      <c r="W37" s="646"/>
      <c r="X37" s="646"/>
      <c r="Y37" s="647"/>
      <c r="Z37" s="648">
        <v>3.2</v>
      </c>
      <c r="AA37" s="648"/>
      <c r="AB37" s="648"/>
      <c r="AC37" s="648"/>
      <c r="AD37" s="649" t="s">
        <v>232</v>
      </c>
      <c r="AE37" s="649"/>
      <c r="AF37" s="649"/>
      <c r="AG37" s="649"/>
      <c r="AH37" s="649"/>
      <c r="AI37" s="649"/>
      <c r="AJ37" s="649"/>
      <c r="AK37" s="649"/>
      <c r="AL37" s="650" t="s">
        <v>232</v>
      </c>
      <c r="AM37" s="651"/>
      <c r="AN37" s="651"/>
      <c r="AO37" s="652"/>
      <c r="AQ37" s="723" t="s">
        <v>330</v>
      </c>
      <c r="AR37" s="724"/>
      <c r="AS37" s="724"/>
      <c r="AT37" s="724"/>
      <c r="AU37" s="724"/>
      <c r="AV37" s="724"/>
      <c r="AW37" s="724"/>
      <c r="AX37" s="724"/>
      <c r="AY37" s="725"/>
      <c r="AZ37" s="645">
        <v>9006804</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-1890936</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475253</v>
      </c>
      <c r="CS37" s="681"/>
      <c r="CT37" s="681"/>
      <c r="CU37" s="681"/>
      <c r="CV37" s="681"/>
      <c r="CW37" s="681"/>
      <c r="CX37" s="681"/>
      <c r="CY37" s="682"/>
      <c r="CZ37" s="650">
        <v>0.1</v>
      </c>
      <c r="DA37" s="679"/>
      <c r="DB37" s="679"/>
      <c r="DC37" s="683"/>
      <c r="DD37" s="654">
        <v>475253</v>
      </c>
      <c r="DE37" s="681"/>
      <c r="DF37" s="681"/>
      <c r="DG37" s="681"/>
      <c r="DH37" s="681"/>
      <c r="DI37" s="681"/>
      <c r="DJ37" s="681"/>
      <c r="DK37" s="682"/>
      <c r="DL37" s="654">
        <v>451235</v>
      </c>
      <c r="DM37" s="681"/>
      <c r="DN37" s="681"/>
      <c r="DO37" s="681"/>
      <c r="DP37" s="681"/>
      <c r="DQ37" s="681"/>
      <c r="DR37" s="681"/>
      <c r="DS37" s="681"/>
      <c r="DT37" s="681"/>
      <c r="DU37" s="681"/>
      <c r="DV37" s="682"/>
      <c r="DW37" s="650">
        <v>0.2</v>
      </c>
      <c r="DX37" s="679"/>
      <c r="DY37" s="679"/>
      <c r="DZ37" s="679"/>
      <c r="EA37" s="679"/>
      <c r="EB37" s="679"/>
      <c r="EC37" s="680"/>
    </row>
    <row r="38" spans="2:133" ht="11.25" customHeight="1">
      <c r="B38" s="642" t="s">
        <v>333</v>
      </c>
      <c r="C38" s="643"/>
      <c r="D38" s="643"/>
      <c r="E38" s="643"/>
      <c r="F38" s="643"/>
      <c r="G38" s="643"/>
      <c r="H38" s="643"/>
      <c r="I38" s="643"/>
      <c r="J38" s="643"/>
      <c r="K38" s="643"/>
      <c r="L38" s="643"/>
      <c r="M38" s="643"/>
      <c r="N38" s="643"/>
      <c r="O38" s="643"/>
      <c r="P38" s="643"/>
      <c r="Q38" s="644"/>
      <c r="R38" s="645">
        <v>5609894</v>
      </c>
      <c r="S38" s="646"/>
      <c r="T38" s="646"/>
      <c r="U38" s="646"/>
      <c r="V38" s="646"/>
      <c r="W38" s="646"/>
      <c r="X38" s="646"/>
      <c r="Y38" s="647"/>
      <c r="Z38" s="648">
        <v>1.6</v>
      </c>
      <c r="AA38" s="648"/>
      <c r="AB38" s="648"/>
      <c r="AC38" s="648"/>
      <c r="AD38" s="649">
        <v>28478</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200738</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89154</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25165276</v>
      </c>
      <c r="CS38" s="646"/>
      <c r="CT38" s="646"/>
      <c r="CU38" s="646"/>
      <c r="CV38" s="646"/>
      <c r="CW38" s="646"/>
      <c r="CX38" s="646"/>
      <c r="CY38" s="647"/>
      <c r="CZ38" s="650">
        <v>7.7</v>
      </c>
      <c r="DA38" s="679"/>
      <c r="DB38" s="679"/>
      <c r="DC38" s="683"/>
      <c r="DD38" s="654">
        <v>20770959</v>
      </c>
      <c r="DE38" s="646"/>
      <c r="DF38" s="646"/>
      <c r="DG38" s="646"/>
      <c r="DH38" s="646"/>
      <c r="DI38" s="646"/>
      <c r="DJ38" s="646"/>
      <c r="DK38" s="647"/>
      <c r="DL38" s="654">
        <v>17953358</v>
      </c>
      <c r="DM38" s="646"/>
      <c r="DN38" s="646"/>
      <c r="DO38" s="646"/>
      <c r="DP38" s="646"/>
      <c r="DQ38" s="646"/>
      <c r="DR38" s="646"/>
      <c r="DS38" s="646"/>
      <c r="DT38" s="646"/>
      <c r="DU38" s="646"/>
      <c r="DV38" s="647"/>
      <c r="DW38" s="650">
        <v>8.9</v>
      </c>
      <c r="DX38" s="679"/>
      <c r="DY38" s="679"/>
      <c r="DZ38" s="679"/>
      <c r="EA38" s="679"/>
      <c r="EB38" s="679"/>
      <c r="EC38" s="680"/>
    </row>
    <row r="39" spans="2:133" ht="11.25" customHeight="1">
      <c r="B39" s="642" t="s">
        <v>337</v>
      </c>
      <c r="C39" s="643"/>
      <c r="D39" s="643"/>
      <c r="E39" s="643"/>
      <c r="F39" s="643"/>
      <c r="G39" s="643"/>
      <c r="H39" s="643"/>
      <c r="I39" s="643"/>
      <c r="J39" s="643"/>
      <c r="K39" s="643"/>
      <c r="L39" s="643"/>
      <c r="M39" s="643"/>
      <c r="N39" s="643"/>
      <c r="O39" s="643"/>
      <c r="P39" s="643"/>
      <c r="Q39" s="644"/>
      <c r="R39" s="645">
        <v>32814534</v>
      </c>
      <c r="S39" s="646"/>
      <c r="T39" s="646"/>
      <c r="U39" s="646"/>
      <c r="V39" s="646"/>
      <c r="W39" s="646"/>
      <c r="X39" s="646"/>
      <c r="Y39" s="647"/>
      <c r="Z39" s="648">
        <v>9.6</v>
      </c>
      <c r="AA39" s="648"/>
      <c r="AB39" s="648"/>
      <c r="AC39" s="648"/>
      <c r="AD39" s="649" t="s">
        <v>232</v>
      </c>
      <c r="AE39" s="649"/>
      <c r="AF39" s="649"/>
      <c r="AG39" s="649"/>
      <c r="AH39" s="649"/>
      <c r="AI39" s="649"/>
      <c r="AJ39" s="649"/>
      <c r="AK39" s="649"/>
      <c r="AL39" s="650" t="s">
        <v>130</v>
      </c>
      <c r="AM39" s="651"/>
      <c r="AN39" s="651"/>
      <c r="AO39" s="652"/>
      <c r="AQ39" s="723" t="s">
        <v>338</v>
      </c>
      <c r="AR39" s="724"/>
      <c r="AS39" s="724"/>
      <c r="AT39" s="724"/>
      <c r="AU39" s="724"/>
      <c r="AV39" s="724"/>
      <c r="AW39" s="724"/>
      <c r="AX39" s="724"/>
      <c r="AY39" s="725"/>
      <c r="AZ39" s="645">
        <v>196763</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133890</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5187691</v>
      </c>
      <c r="CS39" s="681"/>
      <c r="CT39" s="681"/>
      <c r="CU39" s="681"/>
      <c r="CV39" s="681"/>
      <c r="CW39" s="681"/>
      <c r="CX39" s="681"/>
      <c r="CY39" s="682"/>
      <c r="CZ39" s="650">
        <v>1.6</v>
      </c>
      <c r="DA39" s="679"/>
      <c r="DB39" s="679"/>
      <c r="DC39" s="683"/>
      <c r="DD39" s="654">
        <v>5036891</v>
      </c>
      <c r="DE39" s="681"/>
      <c r="DF39" s="681"/>
      <c r="DG39" s="681"/>
      <c r="DH39" s="681"/>
      <c r="DI39" s="681"/>
      <c r="DJ39" s="681"/>
      <c r="DK39" s="682"/>
      <c r="DL39" s="654" t="s">
        <v>130</v>
      </c>
      <c r="DM39" s="681"/>
      <c r="DN39" s="681"/>
      <c r="DO39" s="681"/>
      <c r="DP39" s="681"/>
      <c r="DQ39" s="681"/>
      <c r="DR39" s="681"/>
      <c r="DS39" s="681"/>
      <c r="DT39" s="681"/>
      <c r="DU39" s="681"/>
      <c r="DV39" s="682"/>
      <c r="DW39" s="650" t="s">
        <v>138</v>
      </c>
      <c r="DX39" s="679"/>
      <c r="DY39" s="679"/>
      <c r="DZ39" s="679"/>
      <c r="EA39" s="679"/>
      <c r="EB39" s="679"/>
      <c r="EC39" s="680"/>
    </row>
    <row r="40" spans="2:133" ht="11.25" customHeight="1">
      <c r="B40" s="642" t="s">
        <v>341</v>
      </c>
      <c r="C40" s="643"/>
      <c r="D40" s="643"/>
      <c r="E40" s="643"/>
      <c r="F40" s="643"/>
      <c r="G40" s="643"/>
      <c r="H40" s="643"/>
      <c r="I40" s="643"/>
      <c r="J40" s="643"/>
      <c r="K40" s="643"/>
      <c r="L40" s="643"/>
      <c r="M40" s="643"/>
      <c r="N40" s="643"/>
      <c r="O40" s="643"/>
      <c r="P40" s="643"/>
      <c r="Q40" s="644"/>
      <c r="R40" s="645" t="s">
        <v>130</v>
      </c>
      <c r="S40" s="646"/>
      <c r="T40" s="646"/>
      <c r="U40" s="646"/>
      <c r="V40" s="646"/>
      <c r="W40" s="646"/>
      <c r="X40" s="646"/>
      <c r="Y40" s="647"/>
      <c r="Z40" s="648" t="s">
        <v>232</v>
      </c>
      <c r="AA40" s="648"/>
      <c r="AB40" s="648"/>
      <c r="AC40" s="648"/>
      <c r="AD40" s="649" t="s">
        <v>130</v>
      </c>
      <c r="AE40" s="649"/>
      <c r="AF40" s="649"/>
      <c r="AG40" s="649"/>
      <c r="AH40" s="649"/>
      <c r="AI40" s="649"/>
      <c r="AJ40" s="649"/>
      <c r="AK40" s="649"/>
      <c r="AL40" s="650" t="s">
        <v>130</v>
      </c>
      <c r="AM40" s="651"/>
      <c r="AN40" s="651"/>
      <c r="AO40" s="652"/>
      <c r="AQ40" s="723" t="s">
        <v>342</v>
      </c>
      <c r="AR40" s="724"/>
      <c r="AS40" s="724"/>
      <c r="AT40" s="724"/>
      <c r="AU40" s="724"/>
      <c r="AV40" s="724"/>
      <c r="AW40" s="724"/>
      <c r="AX40" s="724"/>
      <c r="AY40" s="725"/>
      <c r="AZ40" s="645">
        <v>141090</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97</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3000329</v>
      </c>
      <c r="CS40" s="646"/>
      <c r="CT40" s="646"/>
      <c r="CU40" s="646"/>
      <c r="CV40" s="646"/>
      <c r="CW40" s="646"/>
      <c r="CX40" s="646"/>
      <c r="CY40" s="647"/>
      <c r="CZ40" s="650">
        <v>0.9</v>
      </c>
      <c r="DA40" s="679"/>
      <c r="DB40" s="679"/>
      <c r="DC40" s="683"/>
      <c r="DD40" s="654">
        <v>2399579</v>
      </c>
      <c r="DE40" s="646"/>
      <c r="DF40" s="646"/>
      <c r="DG40" s="646"/>
      <c r="DH40" s="646"/>
      <c r="DI40" s="646"/>
      <c r="DJ40" s="646"/>
      <c r="DK40" s="647"/>
      <c r="DL40" s="654">
        <v>58</v>
      </c>
      <c r="DM40" s="646"/>
      <c r="DN40" s="646"/>
      <c r="DO40" s="646"/>
      <c r="DP40" s="646"/>
      <c r="DQ40" s="646"/>
      <c r="DR40" s="646"/>
      <c r="DS40" s="646"/>
      <c r="DT40" s="646"/>
      <c r="DU40" s="646"/>
      <c r="DV40" s="647"/>
      <c r="DW40" s="650">
        <v>0</v>
      </c>
      <c r="DX40" s="679"/>
      <c r="DY40" s="679"/>
      <c r="DZ40" s="679"/>
      <c r="EA40" s="679"/>
      <c r="EB40" s="679"/>
      <c r="EC40" s="680"/>
    </row>
    <row r="41" spans="2:133" ht="11.25" customHeight="1">
      <c r="B41" s="642" t="s">
        <v>346</v>
      </c>
      <c r="C41" s="643"/>
      <c r="D41" s="643"/>
      <c r="E41" s="643"/>
      <c r="F41" s="643"/>
      <c r="G41" s="643"/>
      <c r="H41" s="643"/>
      <c r="I41" s="643"/>
      <c r="J41" s="643"/>
      <c r="K41" s="643"/>
      <c r="L41" s="643"/>
      <c r="M41" s="643"/>
      <c r="N41" s="643"/>
      <c r="O41" s="643"/>
      <c r="P41" s="643"/>
      <c r="Q41" s="644"/>
      <c r="R41" s="645">
        <v>18000000</v>
      </c>
      <c r="S41" s="646"/>
      <c r="T41" s="646"/>
      <c r="U41" s="646"/>
      <c r="V41" s="646"/>
      <c r="W41" s="646"/>
      <c r="X41" s="646"/>
      <c r="Y41" s="647"/>
      <c r="Z41" s="648">
        <v>5.3</v>
      </c>
      <c r="AA41" s="648"/>
      <c r="AB41" s="648"/>
      <c r="AC41" s="648"/>
      <c r="AD41" s="649" t="s">
        <v>232</v>
      </c>
      <c r="AE41" s="649"/>
      <c r="AF41" s="649"/>
      <c r="AG41" s="649"/>
      <c r="AH41" s="649"/>
      <c r="AI41" s="649"/>
      <c r="AJ41" s="649"/>
      <c r="AK41" s="649"/>
      <c r="AL41" s="650" t="s">
        <v>232</v>
      </c>
      <c r="AM41" s="651"/>
      <c r="AN41" s="651"/>
      <c r="AO41" s="652"/>
      <c r="AQ41" s="723" t="s">
        <v>347</v>
      </c>
      <c r="AR41" s="724"/>
      <c r="AS41" s="724"/>
      <c r="AT41" s="724"/>
      <c r="AU41" s="724"/>
      <c r="AV41" s="724"/>
      <c r="AW41" s="724"/>
      <c r="AX41" s="724"/>
      <c r="AY41" s="725"/>
      <c r="AZ41" s="645">
        <v>7024278</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130</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130</v>
      </c>
      <c r="CS41" s="681"/>
      <c r="CT41" s="681"/>
      <c r="CU41" s="681"/>
      <c r="CV41" s="681"/>
      <c r="CW41" s="681"/>
      <c r="CX41" s="681"/>
      <c r="CY41" s="682"/>
      <c r="CZ41" s="650" t="s">
        <v>232</v>
      </c>
      <c r="DA41" s="679"/>
      <c r="DB41" s="679"/>
      <c r="DC41" s="683"/>
      <c r="DD41" s="654" t="s">
        <v>138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350</v>
      </c>
      <c r="C42" s="696"/>
      <c r="D42" s="696"/>
      <c r="E42" s="696"/>
      <c r="F42" s="696"/>
      <c r="G42" s="696"/>
      <c r="H42" s="696"/>
      <c r="I42" s="696"/>
      <c r="J42" s="696"/>
      <c r="K42" s="696"/>
      <c r="L42" s="696"/>
      <c r="M42" s="696"/>
      <c r="N42" s="696"/>
      <c r="O42" s="696"/>
      <c r="P42" s="696"/>
      <c r="Q42" s="697"/>
      <c r="R42" s="730">
        <v>341027325</v>
      </c>
      <c r="S42" s="731"/>
      <c r="T42" s="731"/>
      <c r="U42" s="731"/>
      <c r="V42" s="731"/>
      <c r="W42" s="731"/>
      <c r="X42" s="731"/>
      <c r="Y42" s="739"/>
      <c r="Z42" s="740">
        <v>100</v>
      </c>
      <c r="AA42" s="740"/>
      <c r="AB42" s="740"/>
      <c r="AC42" s="740"/>
      <c r="AD42" s="741">
        <v>182952331</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18142962</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366</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40915887</v>
      </c>
      <c r="CS42" s="646"/>
      <c r="CT42" s="646"/>
      <c r="CU42" s="646"/>
      <c r="CV42" s="646"/>
      <c r="CW42" s="646"/>
      <c r="CX42" s="646"/>
      <c r="CY42" s="647"/>
      <c r="CZ42" s="650">
        <v>12.6</v>
      </c>
      <c r="DA42" s="651"/>
      <c r="DB42" s="651"/>
      <c r="DC42" s="663"/>
      <c r="DD42" s="654">
        <v>10388401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888767</v>
      </c>
      <c r="CS43" s="681"/>
      <c r="CT43" s="681"/>
      <c r="CU43" s="681"/>
      <c r="CV43" s="681"/>
      <c r="CW43" s="681"/>
      <c r="CX43" s="681"/>
      <c r="CY43" s="682"/>
      <c r="CZ43" s="650">
        <v>0.3</v>
      </c>
      <c r="DA43" s="679"/>
      <c r="DB43" s="679"/>
      <c r="DC43" s="683"/>
      <c r="DD43" s="654">
        <v>888767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302</v>
      </c>
      <c r="CE44" s="758"/>
      <c r="CF44" s="642" t="s">
        <v>355</v>
      </c>
      <c r="CG44" s="643"/>
      <c r="CH44" s="643"/>
      <c r="CI44" s="643"/>
      <c r="CJ44" s="643"/>
      <c r="CK44" s="643"/>
      <c r="CL44" s="643"/>
      <c r="CM44" s="643"/>
      <c r="CN44" s="643"/>
      <c r="CO44" s="643"/>
      <c r="CP44" s="643"/>
      <c r="CQ44" s="644"/>
      <c r="CR44" s="645">
        <v>39445611</v>
      </c>
      <c r="CS44" s="646"/>
      <c r="CT44" s="646"/>
      <c r="CU44" s="646"/>
      <c r="CV44" s="646"/>
      <c r="CW44" s="646"/>
      <c r="CX44" s="646"/>
      <c r="CY44" s="647"/>
      <c r="CZ44" s="650">
        <v>12.1</v>
      </c>
      <c r="DA44" s="651"/>
      <c r="DB44" s="651"/>
      <c r="DC44" s="663"/>
      <c r="DD44" s="654">
        <v>10304438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356</v>
      </c>
      <c r="CG45" s="643"/>
      <c r="CH45" s="643"/>
      <c r="CI45" s="643"/>
      <c r="CJ45" s="643"/>
      <c r="CK45" s="643"/>
      <c r="CL45" s="643"/>
      <c r="CM45" s="643"/>
      <c r="CN45" s="643"/>
      <c r="CO45" s="643"/>
      <c r="CP45" s="643"/>
      <c r="CQ45" s="644"/>
      <c r="CR45" s="645">
        <v>18738232</v>
      </c>
      <c r="CS45" s="681"/>
      <c r="CT45" s="681"/>
      <c r="CU45" s="681"/>
      <c r="CV45" s="681"/>
      <c r="CW45" s="681"/>
      <c r="CX45" s="681"/>
      <c r="CY45" s="682"/>
      <c r="CZ45" s="650">
        <v>5.8</v>
      </c>
      <c r="DA45" s="679"/>
      <c r="DB45" s="679"/>
      <c r="DC45" s="683"/>
      <c r="DD45" s="654">
        <v>1886175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18500988</v>
      </c>
      <c r="CS46" s="646"/>
      <c r="CT46" s="646"/>
      <c r="CU46" s="646"/>
      <c r="CV46" s="646"/>
      <c r="CW46" s="646"/>
      <c r="CX46" s="646"/>
      <c r="CY46" s="647"/>
      <c r="CZ46" s="650">
        <v>5.7</v>
      </c>
      <c r="DA46" s="651"/>
      <c r="DB46" s="651"/>
      <c r="DC46" s="663"/>
      <c r="DD46" s="654">
        <v>8158103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1470276</v>
      </c>
      <c r="CS47" s="681"/>
      <c r="CT47" s="681"/>
      <c r="CU47" s="681"/>
      <c r="CV47" s="681"/>
      <c r="CW47" s="681"/>
      <c r="CX47" s="681"/>
      <c r="CY47" s="682"/>
      <c r="CZ47" s="650">
        <v>0.5</v>
      </c>
      <c r="DA47" s="679"/>
      <c r="DB47" s="679"/>
      <c r="DC47" s="683"/>
      <c r="DD47" s="654">
        <v>83963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361</v>
      </c>
      <c r="CD48" s="761"/>
      <c r="CE48" s="762"/>
      <c r="CF48" s="642" t="s">
        <v>362</v>
      </c>
      <c r="CG48" s="643"/>
      <c r="CH48" s="643"/>
      <c r="CI48" s="643"/>
      <c r="CJ48" s="643"/>
      <c r="CK48" s="643"/>
      <c r="CL48" s="643"/>
      <c r="CM48" s="643"/>
      <c r="CN48" s="643"/>
      <c r="CO48" s="643"/>
      <c r="CP48" s="643"/>
      <c r="CQ48" s="644"/>
      <c r="CR48" s="645" t="s">
        <v>130</v>
      </c>
      <c r="CS48" s="646"/>
      <c r="CT48" s="646"/>
      <c r="CU48" s="646"/>
      <c r="CV48" s="646"/>
      <c r="CW48" s="646"/>
      <c r="CX48" s="646"/>
      <c r="CY48" s="647"/>
      <c r="CZ48" s="650" t="s">
        <v>232</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363</v>
      </c>
      <c r="CE49" s="696"/>
      <c r="CF49" s="696"/>
      <c r="CG49" s="696"/>
      <c r="CH49" s="696"/>
      <c r="CI49" s="696"/>
      <c r="CJ49" s="696"/>
      <c r="CK49" s="696"/>
      <c r="CL49" s="696"/>
      <c r="CM49" s="696"/>
      <c r="CN49" s="696"/>
      <c r="CO49" s="696"/>
      <c r="CP49" s="696"/>
      <c r="CQ49" s="697"/>
      <c r="CR49" s="730">
        <v>325774791</v>
      </c>
      <c r="CS49" s="716"/>
      <c r="CT49" s="716"/>
      <c r="CU49" s="716"/>
      <c r="CV49" s="716"/>
      <c r="CW49" s="716"/>
      <c r="CX49" s="716"/>
      <c r="CY49" s="747"/>
      <c r="CZ49" s="742">
        <v>100</v>
      </c>
      <c r="DA49" s="748"/>
      <c r="DB49" s="748"/>
      <c r="DC49" s="749"/>
      <c r="DD49" s="750">
        <v>214779609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5BTGSM934K85fQeldauA0jGzQRTwfAeip5cyvG+k87h7YJchpnF/J1GUrVOoSLVaP2rLC3F/tq9sualM8MAHA==" saltValue="ZUU7xkdyzj03RmS5aCsEI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386</v>
      </c>
      <c r="C7" s="778"/>
      <c r="D7" s="778"/>
      <c r="E7" s="778"/>
      <c r="F7" s="778"/>
      <c r="G7" s="778"/>
      <c r="H7" s="778"/>
      <c r="I7" s="778"/>
      <c r="J7" s="778"/>
      <c r="K7" s="778"/>
      <c r="L7" s="778"/>
      <c r="M7" s="778"/>
      <c r="N7" s="778"/>
      <c r="O7" s="778"/>
      <c r="P7" s="779"/>
      <c r="Q7" s="780">
        <v>340005</v>
      </c>
      <c r="R7" s="781"/>
      <c r="S7" s="781"/>
      <c r="T7" s="781"/>
      <c r="U7" s="781"/>
      <c r="V7" s="781">
        <v>324374</v>
      </c>
      <c r="W7" s="781"/>
      <c r="X7" s="781"/>
      <c r="Y7" s="781"/>
      <c r="Z7" s="781"/>
      <c r="AA7" s="781">
        <v>15631</v>
      </c>
      <c r="AB7" s="781"/>
      <c r="AC7" s="781"/>
      <c r="AD7" s="781"/>
      <c r="AE7" s="782"/>
      <c r="AF7" s="783">
        <v>10677</v>
      </c>
      <c r="AG7" s="784"/>
      <c r="AH7" s="784"/>
      <c r="AI7" s="784"/>
      <c r="AJ7" s="785"/>
      <c r="AK7" s="820">
        <v>7338</v>
      </c>
      <c r="AL7" s="821"/>
      <c r="AM7" s="821"/>
      <c r="AN7" s="821"/>
      <c r="AO7" s="821"/>
      <c r="AP7" s="821">
        <v>338032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628</v>
      </c>
      <c r="BT7" s="825"/>
      <c r="BU7" s="825"/>
      <c r="BV7" s="825"/>
      <c r="BW7" s="825"/>
      <c r="BX7" s="825"/>
      <c r="BY7" s="825"/>
      <c r="BZ7" s="825"/>
      <c r="CA7" s="825"/>
      <c r="CB7" s="825"/>
      <c r="CC7" s="825"/>
      <c r="CD7" s="825"/>
      <c r="CE7" s="825"/>
      <c r="CF7" s="825"/>
      <c r="CG7" s="826"/>
      <c r="CH7" s="817">
        <v>1</v>
      </c>
      <c r="CI7" s="818"/>
      <c r="CJ7" s="818"/>
      <c r="CK7" s="818"/>
      <c r="CL7" s="819"/>
      <c r="CM7" s="817">
        <v>159</v>
      </c>
      <c r="CN7" s="818"/>
      <c r="CO7" s="818"/>
      <c r="CP7" s="818"/>
      <c r="CQ7" s="819"/>
      <c r="CR7" s="817">
        <v>100</v>
      </c>
      <c r="CS7" s="818"/>
      <c r="CT7" s="818"/>
      <c r="CU7" s="818"/>
      <c r="CV7" s="819"/>
      <c r="CW7" s="817">
        <v>5</v>
      </c>
      <c r="CX7" s="818"/>
      <c r="CY7" s="818"/>
      <c r="CZ7" s="818"/>
      <c r="DA7" s="819"/>
      <c r="DB7" s="817" t="s">
        <v>644</v>
      </c>
      <c r="DC7" s="818"/>
      <c r="DD7" s="818"/>
      <c r="DE7" s="818"/>
      <c r="DF7" s="819"/>
      <c r="DG7" s="817" t="s">
        <v>644</v>
      </c>
      <c r="DH7" s="818"/>
      <c r="DI7" s="818"/>
      <c r="DJ7" s="818"/>
      <c r="DK7" s="819"/>
      <c r="DL7" s="817" t="s">
        <v>644</v>
      </c>
      <c r="DM7" s="818"/>
      <c r="DN7" s="818"/>
      <c r="DO7" s="818"/>
      <c r="DP7" s="819"/>
      <c r="DQ7" s="817" t="s">
        <v>644</v>
      </c>
      <c r="DR7" s="818"/>
      <c r="DS7" s="818"/>
      <c r="DT7" s="818"/>
      <c r="DU7" s="819"/>
      <c r="DV7" s="798"/>
      <c r="DW7" s="799"/>
      <c r="DX7" s="799"/>
      <c r="DY7" s="799"/>
      <c r="DZ7" s="800"/>
      <c r="EA7" s="255"/>
    </row>
    <row r="8" spans="1:131" s="256" customFormat="1" ht="26.25" customHeight="1">
      <c r="A8" s="262">
        <v>2</v>
      </c>
      <c r="B8" s="801" t="s">
        <v>387</v>
      </c>
      <c r="C8" s="802"/>
      <c r="D8" s="802"/>
      <c r="E8" s="802"/>
      <c r="F8" s="802"/>
      <c r="G8" s="802"/>
      <c r="H8" s="802"/>
      <c r="I8" s="802"/>
      <c r="J8" s="802"/>
      <c r="K8" s="802"/>
      <c r="L8" s="802"/>
      <c r="M8" s="802"/>
      <c r="N8" s="802"/>
      <c r="O8" s="802"/>
      <c r="P8" s="803"/>
      <c r="Q8" s="804">
        <v>39</v>
      </c>
      <c r="R8" s="805"/>
      <c r="S8" s="805"/>
      <c r="T8" s="805"/>
      <c r="U8" s="805"/>
      <c r="V8" s="805">
        <v>37</v>
      </c>
      <c r="W8" s="805"/>
      <c r="X8" s="805"/>
      <c r="Y8" s="805"/>
      <c r="Z8" s="805"/>
      <c r="AA8" s="805">
        <v>2</v>
      </c>
      <c r="AB8" s="805"/>
      <c r="AC8" s="805"/>
      <c r="AD8" s="805"/>
      <c r="AE8" s="806"/>
      <c r="AF8" s="807">
        <v>2</v>
      </c>
      <c r="AG8" s="808"/>
      <c r="AH8" s="808"/>
      <c r="AI8" s="808"/>
      <c r="AJ8" s="809"/>
      <c r="AK8" s="810" t="s">
        <v>610</v>
      </c>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629</v>
      </c>
      <c r="BT8" s="815"/>
      <c r="BU8" s="815"/>
      <c r="BV8" s="815"/>
      <c r="BW8" s="815"/>
      <c r="BX8" s="815"/>
      <c r="BY8" s="815"/>
      <c r="BZ8" s="815"/>
      <c r="CA8" s="815"/>
      <c r="CB8" s="815"/>
      <c r="CC8" s="815"/>
      <c r="CD8" s="815"/>
      <c r="CE8" s="815"/>
      <c r="CF8" s="815"/>
      <c r="CG8" s="816"/>
      <c r="CH8" s="827">
        <v>2</v>
      </c>
      <c r="CI8" s="828"/>
      <c r="CJ8" s="828"/>
      <c r="CK8" s="828"/>
      <c r="CL8" s="829"/>
      <c r="CM8" s="827">
        <v>653</v>
      </c>
      <c r="CN8" s="828"/>
      <c r="CO8" s="828"/>
      <c r="CP8" s="828"/>
      <c r="CQ8" s="829"/>
      <c r="CR8" s="827">
        <v>189</v>
      </c>
      <c r="CS8" s="828"/>
      <c r="CT8" s="828"/>
      <c r="CU8" s="828"/>
      <c r="CV8" s="829"/>
      <c r="CW8" s="827" t="s">
        <v>645</v>
      </c>
      <c r="CX8" s="828"/>
      <c r="CY8" s="828"/>
      <c r="CZ8" s="828"/>
      <c r="DA8" s="829"/>
      <c r="DB8" s="827" t="s">
        <v>645</v>
      </c>
      <c r="DC8" s="828"/>
      <c r="DD8" s="828"/>
      <c r="DE8" s="828"/>
      <c r="DF8" s="829"/>
      <c r="DG8" s="827" t="s">
        <v>645</v>
      </c>
      <c r="DH8" s="828"/>
      <c r="DI8" s="828"/>
      <c r="DJ8" s="828"/>
      <c r="DK8" s="829"/>
      <c r="DL8" s="827" t="s">
        <v>645</v>
      </c>
      <c r="DM8" s="828"/>
      <c r="DN8" s="828"/>
      <c r="DO8" s="828"/>
      <c r="DP8" s="829"/>
      <c r="DQ8" s="827" t="s">
        <v>645</v>
      </c>
      <c r="DR8" s="828"/>
      <c r="DS8" s="828"/>
      <c r="DT8" s="828"/>
      <c r="DU8" s="829"/>
      <c r="DV8" s="830"/>
      <c r="DW8" s="831"/>
      <c r="DX8" s="831"/>
      <c r="DY8" s="831"/>
      <c r="DZ8" s="832"/>
      <c r="EA8" s="255"/>
    </row>
    <row r="9" spans="1:131" s="256" customFormat="1" ht="26.25" customHeight="1">
      <c r="A9" s="262">
        <v>3</v>
      </c>
      <c r="B9" s="801" t="s">
        <v>388</v>
      </c>
      <c r="C9" s="802"/>
      <c r="D9" s="802"/>
      <c r="E9" s="802"/>
      <c r="F9" s="802"/>
      <c r="G9" s="802"/>
      <c r="H9" s="802"/>
      <c r="I9" s="802"/>
      <c r="J9" s="802"/>
      <c r="K9" s="802"/>
      <c r="L9" s="802"/>
      <c r="M9" s="802"/>
      <c r="N9" s="802"/>
      <c r="O9" s="802"/>
      <c r="P9" s="803"/>
      <c r="Q9" s="804">
        <v>11</v>
      </c>
      <c r="R9" s="805"/>
      <c r="S9" s="805"/>
      <c r="T9" s="805"/>
      <c r="U9" s="805"/>
      <c r="V9" s="805">
        <v>11</v>
      </c>
      <c r="W9" s="805"/>
      <c r="X9" s="805"/>
      <c r="Y9" s="805"/>
      <c r="Z9" s="805"/>
      <c r="AA9" s="805">
        <v>0</v>
      </c>
      <c r="AB9" s="805"/>
      <c r="AC9" s="805"/>
      <c r="AD9" s="805"/>
      <c r="AE9" s="806"/>
      <c r="AF9" s="807" t="s">
        <v>389</v>
      </c>
      <c r="AG9" s="808"/>
      <c r="AH9" s="808"/>
      <c r="AI9" s="808"/>
      <c r="AJ9" s="809"/>
      <c r="AK9" s="810">
        <v>4</v>
      </c>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630</v>
      </c>
      <c r="BT9" s="815"/>
      <c r="BU9" s="815"/>
      <c r="BV9" s="815"/>
      <c r="BW9" s="815"/>
      <c r="BX9" s="815"/>
      <c r="BY9" s="815"/>
      <c r="BZ9" s="815"/>
      <c r="CA9" s="815"/>
      <c r="CB9" s="815"/>
      <c r="CC9" s="815"/>
      <c r="CD9" s="815"/>
      <c r="CE9" s="815"/>
      <c r="CF9" s="815"/>
      <c r="CG9" s="816"/>
      <c r="CH9" s="827">
        <v>41</v>
      </c>
      <c r="CI9" s="828"/>
      <c r="CJ9" s="828"/>
      <c r="CK9" s="828"/>
      <c r="CL9" s="829"/>
      <c r="CM9" s="827">
        <v>140</v>
      </c>
      <c r="CN9" s="828"/>
      <c r="CO9" s="828"/>
      <c r="CP9" s="828"/>
      <c r="CQ9" s="829"/>
      <c r="CR9" s="827">
        <v>50</v>
      </c>
      <c r="CS9" s="828"/>
      <c r="CT9" s="828"/>
      <c r="CU9" s="828"/>
      <c r="CV9" s="829"/>
      <c r="CW9" s="827">
        <v>28</v>
      </c>
      <c r="CX9" s="828"/>
      <c r="CY9" s="828"/>
      <c r="CZ9" s="828"/>
      <c r="DA9" s="829"/>
      <c r="DB9" s="827" t="s">
        <v>645</v>
      </c>
      <c r="DC9" s="828"/>
      <c r="DD9" s="828"/>
      <c r="DE9" s="828"/>
      <c r="DF9" s="829"/>
      <c r="DG9" s="827" t="s">
        <v>645</v>
      </c>
      <c r="DH9" s="828"/>
      <c r="DI9" s="828"/>
      <c r="DJ9" s="828"/>
      <c r="DK9" s="829"/>
      <c r="DL9" s="827" t="s">
        <v>645</v>
      </c>
      <c r="DM9" s="828"/>
      <c r="DN9" s="828"/>
      <c r="DO9" s="828"/>
      <c r="DP9" s="829"/>
      <c r="DQ9" s="827" t="s">
        <v>645</v>
      </c>
      <c r="DR9" s="828"/>
      <c r="DS9" s="828"/>
      <c r="DT9" s="828"/>
      <c r="DU9" s="829"/>
      <c r="DV9" s="830"/>
      <c r="DW9" s="831"/>
      <c r="DX9" s="831"/>
      <c r="DY9" s="831"/>
      <c r="DZ9" s="832"/>
      <c r="EA9" s="255"/>
    </row>
    <row r="10" spans="1:131" s="256" customFormat="1" ht="26.25" customHeight="1">
      <c r="A10" s="262">
        <v>4</v>
      </c>
      <c r="B10" s="801" t="s">
        <v>390</v>
      </c>
      <c r="C10" s="802"/>
      <c r="D10" s="802"/>
      <c r="E10" s="802"/>
      <c r="F10" s="802"/>
      <c r="G10" s="802"/>
      <c r="H10" s="802"/>
      <c r="I10" s="802"/>
      <c r="J10" s="802"/>
      <c r="K10" s="802"/>
      <c r="L10" s="802"/>
      <c r="M10" s="802"/>
      <c r="N10" s="802"/>
      <c r="O10" s="802"/>
      <c r="P10" s="803"/>
      <c r="Q10" s="804">
        <v>308</v>
      </c>
      <c r="R10" s="805"/>
      <c r="S10" s="805"/>
      <c r="T10" s="805"/>
      <c r="U10" s="805"/>
      <c r="V10" s="805">
        <v>205</v>
      </c>
      <c r="W10" s="805"/>
      <c r="X10" s="805"/>
      <c r="Y10" s="805"/>
      <c r="Z10" s="805"/>
      <c r="AA10" s="805">
        <v>103</v>
      </c>
      <c r="AB10" s="805"/>
      <c r="AC10" s="805"/>
      <c r="AD10" s="805"/>
      <c r="AE10" s="806"/>
      <c r="AF10" s="807" t="s">
        <v>391</v>
      </c>
      <c r="AG10" s="808"/>
      <c r="AH10" s="808"/>
      <c r="AI10" s="808"/>
      <c r="AJ10" s="809"/>
      <c r="AK10" s="810" t="s">
        <v>610</v>
      </c>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631</v>
      </c>
      <c r="BT10" s="815"/>
      <c r="BU10" s="815"/>
      <c r="BV10" s="815"/>
      <c r="BW10" s="815"/>
      <c r="BX10" s="815"/>
      <c r="BY10" s="815"/>
      <c r="BZ10" s="815"/>
      <c r="CA10" s="815"/>
      <c r="CB10" s="815"/>
      <c r="CC10" s="815"/>
      <c r="CD10" s="815"/>
      <c r="CE10" s="815"/>
      <c r="CF10" s="815"/>
      <c r="CG10" s="816"/>
      <c r="CH10" s="827">
        <v>-7</v>
      </c>
      <c r="CI10" s="828"/>
      <c r="CJ10" s="828"/>
      <c r="CK10" s="828"/>
      <c r="CL10" s="829"/>
      <c r="CM10" s="827">
        <v>191</v>
      </c>
      <c r="CN10" s="828"/>
      <c r="CO10" s="828"/>
      <c r="CP10" s="828"/>
      <c r="CQ10" s="829"/>
      <c r="CR10" s="827">
        <v>35</v>
      </c>
      <c r="CS10" s="828"/>
      <c r="CT10" s="828"/>
      <c r="CU10" s="828"/>
      <c r="CV10" s="829"/>
      <c r="CW10" s="827">
        <v>37</v>
      </c>
      <c r="CX10" s="828"/>
      <c r="CY10" s="828"/>
      <c r="CZ10" s="828"/>
      <c r="DA10" s="829"/>
      <c r="DB10" s="827" t="s">
        <v>645</v>
      </c>
      <c r="DC10" s="828"/>
      <c r="DD10" s="828"/>
      <c r="DE10" s="828"/>
      <c r="DF10" s="829"/>
      <c r="DG10" s="827" t="s">
        <v>645</v>
      </c>
      <c r="DH10" s="828"/>
      <c r="DI10" s="828"/>
      <c r="DJ10" s="828"/>
      <c r="DK10" s="829"/>
      <c r="DL10" s="827" t="s">
        <v>645</v>
      </c>
      <c r="DM10" s="828"/>
      <c r="DN10" s="828"/>
      <c r="DO10" s="828"/>
      <c r="DP10" s="829"/>
      <c r="DQ10" s="827" t="s">
        <v>645</v>
      </c>
      <c r="DR10" s="828"/>
      <c r="DS10" s="828"/>
      <c r="DT10" s="828"/>
      <c r="DU10" s="829"/>
      <c r="DV10" s="830"/>
      <c r="DW10" s="831"/>
      <c r="DX10" s="831"/>
      <c r="DY10" s="831"/>
      <c r="DZ10" s="832"/>
      <c r="EA10" s="255"/>
    </row>
    <row r="11" spans="1:131" s="256" customFormat="1" ht="26.25" customHeight="1">
      <c r="A11" s="262">
        <v>5</v>
      </c>
      <c r="B11" s="801" t="s">
        <v>392</v>
      </c>
      <c r="C11" s="802"/>
      <c r="D11" s="802"/>
      <c r="E11" s="802"/>
      <c r="F11" s="802"/>
      <c r="G11" s="802"/>
      <c r="H11" s="802"/>
      <c r="I11" s="802"/>
      <c r="J11" s="802"/>
      <c r="K11" s="802"/>
      <c r="L11" s="802"/>
      <c r="M11" s="802"/>
      <c r="N11" s="802"/>
      <c r="O11" s="802"/>
      <c r="P11" s="803"/>
      <c r="Q11" s="804">
        <v>14</v>
      </c>
      <c r="R11" s="805"/>
      <c r="S11" s="805"/>
      <c r="T11" s="805"/>
      <c r="U11" s="805"/>
      <c r="V11" s="805">
        <v>13</v>
      </c>
      <c r="W11" s="805"/>
      <c r="X11" s="805"/>
      <c r="Y11" s="805"/>
      <c r="Z11" s="805"/>
      <c r="AA11" s="805">
        <v>1</v>
      </c>
      <c r="AB11" s="805"/>
      <c r="AC11" s="805"/>
      <c r="AD11" s="805"/>
      <c r="AE11" s="806"/>
      <c r="AF11" s="807" t="s">
        <v>393</v>
      </c>
      <c r="AG11" s="808"/>
      <c r="AH11" s="808"/>
      <c r="AI11" s="808"/>
      <c r="AJ11" s="809"/>
      <c r="AK11" s="810" t="s">
        <v>610</v>
      </c>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632</v>
      </c>
      <c r="BT11" s="815"/>
      <c r="BU11" s="815"/>
      <c r="BV11" s="815"/>
      <c r="BW11" s="815"/>
      <c r="BX11" s="815"/>
      <c r="BY11" s="815"/>
      <c r="BZ11" s="815"/>
      <c r="CA11" s="815"/>
      <c r="CB11" s="815"/>
      <c r="CC11" s="815"/>
      <c r="CD11" s="815"/>
      <c r="CE11" s="815"/>
      <c r="CF11" s="815"/>
      <c r="CG11" s="816"/>
      <c r="CH11" s="827">
        <v>-1</v>
      </c>
      <c r="CI11" s="828"/>
      <c r="CJ11" s="828"/>
      <c r="CK11" s="828"/>
      <c r="CL11" s="829"/>
      <c r="CM11" s="827">
        <v>266</v>
      </c>
      <c r="CN11" s="828"/>
      <c r="CO11" s="828"/>
      <c r="CP11" s="828"/>
      <c r="CQ11" s="829"/>
      <c r="CR11" s="827">
        <v>230</v>
      </c>
      <c r="CS11" s="828"/>
      <c r="CT11" s="828"/>
      <c r="CU11" s="828"/>
      <c r="CV11" s="829"/>
      <c r="CW11" s="827" t="s">
        <v>645</v>
      </c>
      <c r="CX11" s="828"/>
      <c r="CY11" s="828"/>
      <c r="CZ11" s="828"/>
      <c r="DA11" s="829"/>
      <c r="DB11" s="827" t="s">
        <v>645</v>
      </c>
      <c r="DC11" s="828"/>
      <c r="DD11" s="828"/>
      <c r="DE11" s="828"/>
      <c r="DF11" s="829"/>
      <c r="DG11" s="827" t="s">
        <v>645</v>
      </c>
      <c r="DH11" s="828"/>
      <c r="DI11" s="828"/>
      <c r="DJ11" s="828"/>
      <c r="DK11" s="829"/>
      <c r="DL11" s="827" t="s">
        <v>645</v>
      </c>
      <c r="DM11" s="828"/>
      <c r="DN11" s="828"/>
      <c r="DO11" s="828"/>
      <c r="DP11" s="829"/>
      <c r="DQ11" s="827" t="s">
        <v>645</v>
      </c>
      <c r="DR11" s="828"/>
      <c r="DS11" s="828"/>
      <c r="DT11" s="828"/>
      <c r="DU11" s="829"/>
      <c r="DV11" s="830"/>
      <c r="DW11" s="831"/>
      <c r="DX11" s="831"/>
      <c r="DY11" s="831"/>
      <c r="DZ11" s="832"/>
      <c r="EA11" s="255"/>
    </row>
    <row r="12" spans="1:131" s="256" customFormat="1" ht="26.25" customHeight="1">
      <c r="A12" s="262">
        <v>6</v>
      </c>
      <c r="B12" s="801" t="s">
        <v>394</v>
      </c>
      <c r="C12" s="802"/>
      <c r="D12" s="802"/>
      <c r="E12" s="802"/>
      <c r="F12" s="802"/>
      <c r="G12" s="802"/>
      <c r="H12" s="802"/>
      <c r="I12" s="802"/>
      <c r="J12" s="802"/>
      <c r="K12" s="802"/>
      <c r="L12" s="802"/>
      <c r="M12" s="802"/>
      <c r="N12" s="802"/>
      <c r="O12" s="802"/>
      <c r="P12" s="803"/>
      <c r="Q12" s="804">
        <v>318</v>
      </c>
      <c r="R12" s="805"/>
      <c r="S12" s="805"/>
      <c r="T12" s="805"/>
      <c r="U12" s="805"/>
      <c r="V12" s="805">
        <v>134</v>
      </c>
      <c r="W12" s="805"/>
      <c r="X12" s="805"/>
      <c r="Y12" s="805"/>
      <c r="Z12" s="805"/>
      <c r="AA12" s="805">
        <v>184</v>
      </c>
      <c r="AB12" s="805"/>
      <c r="AC12" s="805"/>
      <c r="AD12" s="805"/>
      <c r="AE12" s="806"/>
      <c r="AF12" s="807" t="s">
        <v>389</v>
      </c>
      <c r="AG12" s="808"/>
      <c r="AH12" s="808"/>
      <c r="AI12" s="808"/>
      <c r="AJ12" s="809"/>
      <c r="AK12" s="810">
        <v>3</v>
      </c>
      <c r="AL12" s="811"/>
      <c r="AM12" s="811"/>
      <c r="AN12" s="811"/>
      <c r="AO12" s="811"/>
      <c r="AP12" s="811">
        <v>848</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633</v>
      </c>
      <c r="BT12" s="815"/>
      <c r="BU12" s="815"/>
      <c r="BV12" s="815"/>
      <c r="BW12" s="815"/>
      <c r="BX12" s="815"/>
      <c r="BY12" s="815"/>
      <c r="BZ12" s="815"/>
      <c r="CA12" s="815"/>
      <c r="CB12" s="815"/>
      <c r="CC12" s="815"/>
      <c r="CD12" s="815"/>
      <c r="CE12" s="815"/>
      <c r="CF12" s="815"/>
      <c r="CG12" s="816"/>
      <c r="CH12" s="827">
        <v>-18</v>
      </c>
      <c r="CI12" s="828"/>
      <c r="CJ12" s="828"/>
      <c r="CK12" s="828"/>
      <c r="CL12" s="829"/>
      <c r="CM12" s="827">
        <v>467</v>
      </c>
      <c r="CN12" s="828"/>
      <c r="CO12" s="828"/>
      <c r="CP12" s="828"/>
      <c r="CQ12" s="829"/>
      <c r="CR12" s="827">
        <v>419</v>
      </c>
      <c r="CS12" s="828"/>
      <c r="CT12" s="828"/>
      <c r="CU12" s="828"/>
      <c r="CV12" s="829"/>
      <c r="CW12" s="827">
        <v>90</v>
      </c>
      <c r="CX12" s="828"/>
      <c r="CY12" s="828"/>
      <c r="CZ12" s="828"/>
      <c r="DA12" s="829"/>
      <c r="DB12" s="827" t="s">
        <v>645</v>
      </c>
      <c r="DC12" s="828"/>
      <c r="DD12" s="828"/>
      <c r="DE12" s="828"/>
      <c r="DF12" s="829"/>
      <c r="DG12" s="827" t="s">
        <v>610</v>
      </c>
      <c r="DH12" s="828"/>
      <c r="DI12" s="828"/>
      <c r="DJ12" s="828"/>
      <c r="DK12" s="829"/>
      <c r="DL12" s="827" t="s">
        <v>645</v>
      </c>
      <c r="DM12" s="828"/>
      <c r="DN12" s="828"/>
      <c r="DO12" s="828"/>
      <c r="DP12" s="829"/>
      <c r="DQ12" s="827" t="s">
        <v>645</v>
      </c>
      <c r="DR12" s="828"/>
      <c r="DS12" s="828"/>
      <c r="DT12" s="828"/>
      <c r="DU12" s="829"/>
      <c r="DV12" s="830"/>
      <c r="DW12" s="831"/>
      <c r="DX12" s="831"/>
      <c r="DY12" s="831"/>
      <c r="DZ12" s="832"/>
      <c r="EA12" s="255"/>
    </row>
    <row r="13" spans="1:131" s="256" customFormat="1" ht="26.25" customHeight="1">
      <c r="A13" s="262">
        <v>7</v>
      </c>
      <c r="B13" s="801" t="s">
        <v>395</v>
      </c>
      <c r="C13" s="802"/>
      <c r="D13" s="802"/>
      <c r="E13" s="802"/>
      <c r="F13" s="802"/>
      <c r="G13" s="802"/>
      <c r="H13" s="802"/>
      <c r="I13" s="802"/>
      <c r="J13" s="802"/>
      <c r="K13" s="802"/>
      <c r="L13" s="802"/>
      <c r="M13" s="802"/>
      <c r="N13" s="802"/>
      <c r="O13" s="802"/>
      <c r="P13" s="803"/>
      <c r="Q13" s="804">
        <v>39439</v>
      </c>
      <c r="R13" s="805"/>
      <c r="S13" s="805"/>
      <c r="T13" s="805"/>
      <c r="U13" s="805"/>
      <c r="V13" s="805">
        <v>39439</v>
      </c>
      <c r="W13" s="805"/>
      <c r="X13" s="805"/>
      <c r="Y13" s="805"/>
      <c r="Z13" s="805"/>
      <c r="AA13" s="805" t="s">
        <v>610</v>
      </c>
      <c r="AB13" s="805"/>
      <c r="AC13" s="805"/>
      <c r="AD13" s="805"/>
      <c r="AE13" s="806"/>
      <c r="AF13" s="807" t="s">
        <v>396</v>
      </c>
      <c r="AG13" s="808"/>
      <c r="AH13" s="808"/>
      <c r="AI13" s="808"/>
      <c r="AJ13" s="809"/>
      <c r="AK13" s="810">
        <v>39424</v>
      </c>
      <c r="AL13" s="811"/>
      <c r="AM13" s="811"/>
      <c r="AN13" s="811"/>
      <c r="AO13" s="811"/>
      <c r="AP13" s="811">
        <v>13777</v>
      </c>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634</v>
      </c>
      <c r="BT13" s="815"/>
      <c r="BU13" s="815"/>
      <c r="BV13" s="815"/>
      <c r="BW13" s="815"/>
      <c r="BX13" s="815"/>
      <c r="BY13" s="815"/>
      <c r="BZ13" s="815"/>
      <c r="CA13" s="815"/>
      <c r="CB13" s="815"/>
      <c r="CC13" s="815"/>
      <c r="CD13" s="815"/>
      <c r="CE13" s="815"/>
      <c r="CF13" s="815"/>
      <c r="CG13" s="816"/>
      <c r="CH13" s="827">
        <v>47</v>
      </c>
      <c r="CI13" s="828"/>
      <c r="CJ13" s="828"/>
      <c r="CK13" s="828"/>
      <c r="CL13" s="829"/>
      <c r="CM13" s="827">
        <v>873</v>
      </c>
      <c r="CN13" s="828"/>
      <c r="CO13" s="828"/>
      <c r="CP13" s="828"/>
      <c r="CQ13" s="829"/>
      <c r="CR13" s="827">
        <v>100</v>
      </c>
      <c r="CS13" s="828"/>
      <c r="CT13" s="828"/>
      <c r="CU13" s="828"/>
      <c r="CV13" s="829"/>
      <c r="CW13" s="827">
        <v>54</v>
      </c>
      <c r="CX13" s="828"/>
      <c r="CY13" s="828"/>
      <c r="CZ13" s="828"/>
      <c r="DA13" s="829"/>
      <c r="DB13" s="827" t="s">
        <v>646</v>
      </c>
      <c r="DC13" s="828"/>
      <c r="DD13" s="828"/>
      <c r="DE13" s="828"/>
      <c r="DF13" s="829"/>
      <c r="DG13" s="827" t="s">
        <v>610</v>
      </c>
      <c r="DH13" s="828"/>
      <c r="DI13" s="828"/>
      <c r="DJ13" s="828"/>
      <c r="DK13" s="829"/>
      <c r="DL13" s="827" t="s">
        <v>610</v>
      </c>
      <c r="DM13" s="828"/>
      <c r="DN13" s="828"/>
      <c r="DO13" s="828"/>
      <c r="DP13" s="829"/>
      <c r="DQ13" s="827" t="s">
        <v>610</v>
      </c>
      <c r="DR13" s="828"/>
      <c r="DS13" s="828"/>
      <c r="DT13" s="828"/>
      <c r="DU13" s="829"/>
      <c r="DV13" s="830"/>
      <c r="DW13" s="831"/>
      <c r="DX13" s="831"/>
      <c r="DY13" s="831"/>
      <c r="DZ13" s="832"/>
      <c r="EA13" s="255"/>
    </row>
    <row r="14" spans="1:131" s="256" customFormat="1" ht="26.25" customHeight="1">
      <c r="A14" s="262">
        <v>8</v>
      </c>
      <c r="B14" s="801" t="s">
        <v>397</v>
      </c>
      <c r="C14" s="802"/>
      <c r="D14" s="802"/>
      <c r="E14" s="802"/>
      <c r="F14" s="802"/>
      <c r="G14" s="802"/>
      <c r="H14" s="802"/>
      <c r="I14" s="802"/>
      <c r="J14" s="802"/>
      <c r="K14" s="802"/>
      <c r="L14" s="802"/>
      <c r="M14" s="802"/>
      <c r="N14" s="802"/>
      <c r="O14" s="802"/>
      <c r="P14" s="803"/>
      <c r="Q14" s="804">
        <v>1600</v>
      </c>
      <c r="R14" s="805"/>
      <c r="S14" s="805"/>
      <c r="T14" s="805"/>
      <c r="U14" s="805"/>
      <c r="V14" s="805">
        <v>1600</v>
      </c>
      <c r="W14" s="805"/>
      <c r="X14" s="805"/>
      <c r="Y14" s="805"/>
      <c r="Z14" s="805"/>
      <c r="AA14" s="805" t="s">
        <v>610</v>
      </c>
      <c r="AB14" s="805"/>
      <c r="AC14" s="805"/>
      <c r="AD14" s="805"/>
      <c r="AE14" s="806"/>
      <c r="AF14" s="807" t="s">
        <v>398</v>
      </c>
      <c r="AG14" s="808"/>
      <c r="AH14" s="808"/>
      <c r="AI14" s="808"/>
      <c r="AJ14" s="809"/>
      <c r="AK14" s="810" t="s">
        <v>610</v>
      </c>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635</v>
      </c>
      <c r="BT14" s="815"/>
      <c r="BU14" s="815"/>
      <c r="BV14" s="815"/>
      <c r="BW14" s="815"/>
      <c r="BX14" s="815"/>
      <c r="BY14" s="815"/>
      <c r="BZ14" s="815"/>
      <c r="CA14" s="815"/>
      <c r="CB14" s="815"/>
      <c r="CC14" s="815"/>
      <c r="CD14" s="815"/>
      <c r="CE14" s="815"/>
      <c r="CF14" s="815"/>
      <c r="CG14" s="816"/>
      <c r="CH14" s="827">
        <v>107</v>
      </c>
      <c r="CI14" s="828"/>
      <c r="CJ14" s="828"/>
      <c r="CK14" s="828"/>
      <c r="CL14" s="829"/>
      <c r="CM14" s="827">
        <v>1255</v>
      </c>
      <c r="CN14" s="828"/>
      <c r="CO14" s="828"/>
      <c r="CP14" s="828"/>
      <c r="CQ14" s="829"/>
      <c r="CR14" s="827">
        <v>50</v>
      </c>
      <c r="CS14" s="828"/>
      <c r="CT14" s="828"/>
      <c r="CU14" s="828"/>
      <c r="CV14" s="829"/>
      <c r="CW14" s="827" t="s">
        <v>646</v>
      </c>
      <c r="CX14" s="828"/>
      <c r="CY14" s="828"/>
      <c r="CZ14" s="828"/>
      <c r="DA14" s="829"/>
      <c r="DB14" s="827" t="s">
        <v>646</v>
      </c>
      <c r="DC14" s="828"/>
      <c r="DD14" s="828"/>
      <c r="DE14" s="828"/>
      <c r="DF14" s="829"/>
      <c r="DG14" s="827" t="s">
        <v>610</v>
      </c>
      <c r="DH14" s="828"/>
      <c r="DI14" s="828"/>
      <c r="DJ14" s="828"/>
      <c r="DK14" s="829"/>
      <c r="DL14" s="827" t="s">
        <v>610</v>
      </c>
      <c r="DM14" s="828"/>
      <c r="DN14" s="828"/>
      <c r="DO14" s="828"/>
      <c r="DP14" s="829"/>
      <c r="DQ14" s="827" t="s">
        <v>610</v>
      </c>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636</v>
      </c>
      <c r="BT15" s="815"/>
      <c r="BU15" s="815"/>
      <c r="BV15" s="815"/>
      <c r="BW15" s="815"/>
      <c r="BX15" s="815"/>
      <c r="BY15" s="815"/>
      <c r="BZ15" s="815"/>
      <c r="CA15" s="815"/>
      <c r="CB15" s="815"/>
      <c r="CC15" s="815"/>
      <c r="CD15" s="815"/>
      <c r="CE15" s="815"/>
      <c r="CF15" s="815"/>
      <c r="CG15" s="816"/>
      <c r="CH15" s="827">
        <v>7</v>
      </c>
      <c r="CI15" s="828"/>
      <c r="CJ15" s="828"/>
      <c r="CK15" s="828"/>
      <c r="CL15" s="829"/>
      <c r="CM15" s="827">
        <v>32</v>
      </c>
      <c r="CN15" s="828"/>
      <c r="CO15" s="828"/>
      <c r="CP15" s="828"/>
      <c r="CQ15" s="829"/>
      <c r="CR15" s="827">
        <v>5</v>
      </c>
      <c r="CS15" s="828"/>
      <c r="CT15" s="828"/>
      <c r="CU15" s="828"/>
      <c r="CV15" s="829"/>
      <c r="CW15" s="827" t="s">
        <v>646</v>
      </c>
      <c r="CX15" s="828"/>
      <c r="CY15" s="828"/>
      <c r="CZ15" s="828"/>
      <c r="DA15" s="829"/>
      <c r="DB15" s="827" t="s">
        <v>646</v>
      </c>
      <c r="DC15" s="828"/>
      <c r="DD15" s="828"/>
      <c r="DE15" s="828"/>
      <c r="DF15" s="829"/>
      <c r="DG15" s="827" t="s">
        <v>610</v>
      </c>
      <c r="DH15" s="828"/>
      <c r="DI15" s="828"/>
      <c r="DJ15" s="828"/>
      <c r="DK15" s="829"/>
      <c r="DL15" s="827" t="s">
        <v>610</v>
      </c>
      <c r="DM15" s="828"/>
      <c r="DN15" s="828"/>
      <c r="DO15" s="828"/>
      <c r="DP15" s="829"/>
      <c r="DQ15" s="827" t="s">
        <v>610</v>
      </c>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637</v>
      </c>
      <c r="BT16" s="815"/>
      <c r="BU16" s="815"/>
      <c r="BV16" s="815"/>
      <c r="BW16" s="815"/>
      <c r="BX16" s="815"/>
      <c r="BY16" s="815"/>
      <c r="BZ16" s="815"/>
      <c r="CA16" s="815"/>
      <c r="CB16" s="815"/>
      <c r="CC16" s="815"/>
      <c r="CD16" s="815"/>
      <c r="CE16" s="815"/>
      <c r="CF16" s="815"/>
      <c r="CG16" s="816"/>
      <c r="CH16" s="827">
        <v>-7</v>
      </c>
      <c r="CI16" s="828"/>
      <c r="CJ16" s="828"/>
      <c r="CK16" s="828"/>
      <c r="CL16" s="829"/>
      <c r="CM16" s="827">
        <v>93</v>
      </c>
      <c r="CN16" s="828"/>
      <c r="CO16" s="828"/>
      <c r="CP16" s="828"/>
      <c r="CQ16" s="829"/>
      <c r="CR16" s="827">
        <v>6</v>
      </c>
      <c r="CS16" s="828"/>
      <c r="CT16" s="828"/>
      <c r="CU16" s="828"/>
      <c r="CV16" s="829"/>
      <c r="CW16" s="827" t="s">
        <v>646</v>
      </c>
      <c r="CX16" s="828"/>
      <c r="CY16" s="828"/>
      <c r="CZ16" s="828"/>
      <c r="DA16" s="829"/>
      <c r="DB16" s="827" t="s">
        <v>646</v>
      </c>
      <c r="DC16" s="828"/>
      <c r="DD16" s="828"/>
      <c r="DE16" s="828"/>
      <c r="DF16" s="829"/>
      <c r="DG16" s="827" t="s">
        <v>610</v>
      </c>
      <c r="DH16" s="828"/>
      <c r="DI16" s="828"/>
      <c r="DJ16" s="828"/>
      <c r="DK16" s="829"/>
      <c r="DL16" s="827" t="s">
        <v>610</v>
      </c>
      <c r="DM16" s="828"/>
      <c r="DN16" s="828"/>
      <c r="DO16" s="828"/>
      <c r="DP16" s="829"/>
      <c r="DQ16" s="827" t="s">
        <v>610</v>
      </c>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638</v>
      </c>
      <c r="BT17" s="815"/>
      <c r="BU17" s="815"/>
      <c r="BV17" s="815"/>
      <c r="BW17" s="815"/>
      <c r="BX17" s="815"/>
      <c r="BY17" s="815"/>
      <c r="BZ17" s="815"/>
      <c r="CA17" s="815"/>
      <c r="CB17" s="815"/>
      <c r="CC17" s="815"/>
      <c r="CD17" s="815"/>
      <c r="CE17" s="815"/>
      <c r="CF17" s="815"/>
      <c r="CG17" s="816"/>
      <c r="CH17" s="827">
        <v>21</v>
      </c>
      <c r="CI17" s="828"/>
      <c r="CJ17" s="828"/>
      <c r="CK17" s="828"/>
      <c r="CL17" s="829"/>
      <c r="CM17" s="827">
        <v>198</v>
      </c>
      <c r="CN17" s="828"/>
      <c r="CO17" s="828"/>
      <c r="CP17" s="828"/>
      <c r="CQ17" s="829"/>
      <c r="CR17" s="827">
        <v>7</v>
      </c>
      <c r="CS17" s="828"/>
      <c r="CT17" s="828"/>
      <c r="CU17" s="828"/>
      <c r="CV17" s="829"/>
      <c r="CW17" s="827" t="s">
        <v>646</v>
      </c>
      <c r="CX17" s="828"/>
      <c r="CY17" s="828"/>
      <c r="CZ17" s="828"/>
      <c r="DA17" s="829"/>
      <c r="DB17" s="827" t="s">
        <v>646</v>
      </c>
      <c r="DC17" s="828"/>
      <c r="DD17" s="828"/>
      <c r="DE17" s="828"/>
      <c r="DF17" s="829"/>
      <c r="DG17" s="827" t="s">
        <v>610</v>
      </c>
      <c r="DH17" s="828"/>
      <c r="DI17" s="828"/>
      <c r="DJ17" s="828"/>
      <c r="DK17" s="829"/>
      <c r="DL17" s="827" t="s">
        <v>610</v>
      </c>
      <c r="DM17" s="828"/>
      <c r="DN17" s="828"/>
      <c r="DO17" s="828"/>
      <c r="DP17" s="829"/>
      <c r="DQ17" s="827" t="s">
        <v>610</v>
      </c>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639</v>
      </c>
      <c r="BT18" s="815"/>
      <c r="BU18" s="815"/>
      <c r="BV18" s="815"/>
      <c r="BW18" s="815"/>
      <c r="BX18" s="815"/>
      <c r="BY18" s="815"/>
      <c r="BZ18" s="815"/>
      <c r="CA18" s="815"/>
      <c r="CB18" s="815"/>
      <c r="CC18" s="815"/>
      <c r="CD18" s="815"/>
      <c r="CE18" s="815"/>
      <c r="CF18" s="815"/>
      <c r="CG18" s="816"/>
      <c r="CH18" s="827">
        <v>6</v>
      </c>
      <c r="CI18" s="828"/>
      <c r="CJ18" s="828"/>
      <c r="CK18" s="828"/>
      <c r="CL18" s="829"/>
      <c r="CM18" s="827">
        <v>965</v>
      </c>
      <c r="CN18" s="828"/>
      <c r="CO18" s="828"/>
      <c r="CP18" s="828"/>
      <c r="CQ18" s="829"/>
      <c r="CR18" s="827">
        <v>20</v>
      </c>
      <c r="CS18" s="828"/>
      <c r="CT18" s="828"/>
      <c r="CU18" s="828"/>
      <c r="CV18" s="829"/>
      <c r="CW18" s="827" t="s">
        <v>646</v>
      </c>
      <c r="CX18" s="828"/>
      <c r="CY18" s="828"/>
      <c r="CZ18" s="828"/>
      <c r="DA18" s="829"/>
      <c r="DB18" s="827">
        <v>4000</v>
      </c>
      <c r="DC18" s="828"/>
      <c r="DD18" s="828"/>
      <c r="DE18" s="828"/>
      <c r="DF18" s="829"/>
      <c r="DG18" s="827" t="s">
        <v>610</v>
      </c>
      <c r="DH18" s="828"/>
      <c r="DI18" s="828"/>
      <c r="DJ18" s="828"/>
      <c r="DK18" s="829"/>
      <c r="DL18" s="827" t="s">
        <v>610</v>
      </c>
      <c r="DM18" s="828"/>
      <c r="DN18" s="828"/>
      <c r="DO18" s="828"/>
      <c r="DP18" s="829"/>
      <c r="DQ18" s="827" t="s">
        <v>610</v>
      </c>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640</v>
      </c>
      <c r="BT19" s="815"/>
      <c r="BU19" s="815"/>
      <c r="BV19" s="815"/>
      <c r="BW19" s="815"/>
      <c r="BX19" s="815"/>
      <c r="BY19" s="815"/>
      <c r="BZ19" s="815"/>
      <c r="CA19" s="815"/>
      <c r="CB19" s="815"/>
      <c r="CC19" s="815"/>
      <c r="CD19" s="815"/>
      <c r="CE19" s="815"/>
      <c r="CF19" s="815"/>
      <c r="CG19" s="816"/>
      <c r="CH19" s="827">
        <v>29</v>
      </c>
      <c r="CI19" s="828"/>
      <c r="CJ19" s="828"/>
      <c r="CK19" s="828"/>
      <c r="CL19" s="829"/>
      <c r="CM19" s="827">
        <v>3149</v>
      </c>
      <c r="CN19" s="828"/>
      <c r="CO19" s="828"/>
      <c r="CP19" s="828"/>
      <c r="CQ19" s="829"/>
      <c r="CR19" s="827">
        <v>1540</v>
      </c>
      <c r="CS19" s="828"/>
      <c r="CT19" s="828"/>
      <c r="CU19" s="828"/>
      <c r="CV19" s="829"/>
      <c r="CW19" s="827" t="s">
        <v>646</v>
      </c>
      <c r="CX19" s="828"/>
      <c r="CY19" s="828"/>
      <c r="CZ19" s="828"/>
      <c r="DA19" s="829"/>
      <c r="DB19" s="827" t="s">
        <v>646</v>
      </c>
      <c r="DC19" s="828"/>
      <c r="DD19" s="828"/>
      <c r="DE19" s="828"/>
      <c r="DF19" s="829"/>
      <c r="DG19" s="827" t="s">
        <v>610</v>
      </c>
      <c r="DH19" s="828"/>
      <c r="DI19" s="828"/>
      <c r="DJ19" s="828"/>
      <c r="DK19" s="829"/>
      <c r="DL19" s="827" t="s">
        <v>610</v>
      </c>
      <c r="DM19" s="828"/>
      <c r="DN19" s="828"/>
      <c r="DO19" s="828"/>
      <c r="DP19" s="829"/>
      <c r="DQ19" s="827" t="s">
        <v>610</v>
      </c>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641</v>
      </c>
      <c r="BT20" s="815"/>
      <c r="BU20" s="815"/>
      <c r="BV20" s="815"/>
      <c r="BW20" s="815"/>
      <c r="BX20" s="815"/>
      <c r="BY20" s="815"/>
      <c r="BZ20" s="815"/>
      <c r="CA20" s="815"/>
      <c r="CB20" s="815"/>
      <c r="CC20" s="815"/>
      <c r="CD20" s="815"/>
      <c r="CE20" s="815"/>
      <c r="CF20" s="815"/>
      <c r="CG20" s="816"/>
      <c r="CH20" s="827">
        <v>-3</v>
      </c>
      <c r="CI20" s="828"/>
      <c r="CJ20" s="828"/>
      <c r="CK20" s="828"/>
      <c r="CL20" s="829"/>
      <c r="CM20" s="827">
        <v>69</v>
      </c>
      <c r="CN20" s="828"/>
      <c r="CO20" s="828"/>
      <c r="CP20" s="828"/>
      <c r="CQ20" s="829"/>
      <c r="CR20" s="827"/>
      <c r="CS20" s="828"/>
      <c r="CT20" s="828"/>
      <c r="CU20" s="828"/>
      <c r="CV20" s="829"/>
      <c r="CW20" s="827" t="s">
        <v>646</v>
      </c>
      <c r="CX20" s="828"/>
      <c r="CY20" s="828"/>
      <c r="CZ20" s="828"/>
      <c r="DA20" s="829"/>
      <c r="DB20" s="827" t="s">
        <v>646</v>
      </c>
      <c r="DC20" s="828"/>
      <c r="DD20" s="828"/>
      <c r="DE20" s="828"/>
      <c r="DF20" s="829"/>
      <c r="DG20" s="827" t="s">
        <v>610</v>
      </c>
      <c r="DH20" s="828"/>
      <c r="DI20" s="828"/>
      <c r="DJ20" s="828"/>
      <c r="DK20" s="829"/>
      <c r="DL20" s="827" t="s">
        <v>610</v>
      </c>
      <c r="DM20" s="828"/>
      <c r="DN20" s="828"/>
      <c r="DO20" s="828"/>
      <c r="DP20" s="829"/>
      <c r="DQ20" s="827" t="s">
        <v>610</v>
      </c>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t="s">
        <v>642</v>
      </c>
      <c r="BT21" s="815"/>
      <c r="BU21" s="815"/>
      <c r="BV21" s="815"/>
      <c r="BW21" s="815"/>
      <c r="BX21" s="815"/>
      <c r="BY21" s="815"/>
      <c r="BZ21" s="815"/>
      <c r="CA21" s="815"/>
      <c r="CB21" s="815"/>
      <c r="CC21" s="815"/>
      <c r="CD21" s="815"/>
      <c r="CE21" s="815"/>
      <c r="CF21" s="815"/>
      <c r="CG21" s="816"/>
      <c r="CH21" s="827">
        <v>21</v>
      </c>
      <c r="CI21" s="828"/>
      <c r="CJ21" s="828"/>
      <c r="CK21" s="828"/>
      <c r="CL21" s="829"/>
      <c r="CM21" s="827">
        <v>936</v>
      </c>
      <c r="CN21" s="828"/>
      <c r="CO21" s="828"/>
      <c r="CP21" s="828"/>
      <c r="CQ21" s="829"/>
      <c r="CR21" s="827">
        <v>2322</v>
      </c>
      <c r="CS21" s="828"/>
      <c r="CT21" s="828"/>
      <c r="CU21" s="828"/>
      <c r="CV21" s="829"/>
      <c r="CW21" s="827">
        <v>956</v>
      </c>
      <c r="CX21" s="828"/>
      <c r="CY21" s="828"/>
      <c r="CZ21" s="828"/>
      <c r="DA21" s="829"/>
      <c r="DB21" s="827">
        <v>13777</v>
      </c>
      <c r="DC21" s="828"/>
      <c r="DD21" s="828"/>
      <c r="DE21" s="828"/>
      <c r="DF21" s="829"/>
      <c r="DG21" s="827" t="s">
        <v>610</v>
      </c>
      <c r="DH21" s="828"/>
      <c r="DI21" s="828"/>
      <c r="DJ21" s="828"/>
      <c r="DK21" s="829"/>
      <c r="DL21" s="827" t="s">
        <v>610</v>
      </c>
      <c r="DM21" s="828"/>
      <c r="DN21" s="828"/>
      <c r="DO21" s="828"/>
      <c r="DP21" s="829"/>
      <c r="DQ21" s="827">
        <v>1386</v>
      </c>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399</v>
      </c>
      <c r="BA22" s="852"/>
      <c r="BB22" s="852"/>
      <c r="BC22" s="852"/>
      <c r="BD22" s="853"/>
      <c r="BE22" s="254"/>
      <c r="BF22" s="254"/>
      <c r="BG22" s="254"/>
      <c r="BH22" s="254"/>
      <c r="BI22" s="254"/>
      <c r="BJ22" s="254"/>
      <c r="BK22" s="254"/>
      <c r="BL22" s="254"/>
      <c r="BM22" s="254"/>
      <c r="BN22" s="254"/>
      <c r="BO22" s="254"/>
      <c r="BP22" s="254"/>
      <c r="BQ22" s="263">
        <v>16</v>
      </c>
      <c r="BR22" s="264"/>
      <c r="BS22" s="814" t="s">
        <v>643</v>
      </c>
      <c r="BT22" s="815"/>
      <c r="BU22" s="815"/>
      <c r="BV22" s="815"/>
      <c r="BW22" s="815"/>
      <c r="BX22" s="815"/>
      <c r="BY22" s="815"/>
      <c r="BZ22" s="815"/>
      <c r="CA22" s="815"/>
      <c r="CB22" s="815"/>
      <c r="CC22" s="815"/>
      <c r="CD22" s="815"/>
      <c r="CE22" s="815"/>
      <c r="CF22" s="815"/>
      <c r="CG22" s="816"/>
      <c r="CH22" s="827">
        <v>2</v>
      </c>
      <c r="CI22" s="828"/>
      <c r="CJ22" s="828"/>
      <c r="CK22" s="828"/>
      <c r="CL22" s="829"/>
      <c r="CM22" s="827">
        <v>69</v>
      </c>
      <c r="CN22" s="828"/>
      <c r="CO22" s="828"/>
      <c r="CP22" s="828"/>
      <c r="CQ22" s="829"/>
      <c r="CR22" s="827">
        <v>30</v>
      </c>
      <c r="CS22" s="828"/>
      <c r="CT22" s="828"/>
      <c r="CU22" s="828"/>
      <c r="CV22" s="829"/>
      <c r="CW22" s="827">
        <v>53</v>
      </c>
      <c r="CX22" s="828"/>
      <c r="CY22" s="828"/>
      <c r="CZ22" s="828"/>
      <c r="DA22" s="829"/>
      <c r="DB22" s="827" t="s">
        <v>646</v>
      </c>
      <c r="DC22" s="828"/>
      <c r="DD22" s="828"/>
      <c r="DE22" s="828"/>
      <c r="DF22" s="829"/>
      <c r="DG22" s="827" t="s">
        <v>610</v>
      </c>
      <c r="DH22" s="828"/>
      <c r="DI22" s="828"/>
      <c r="DJ22" s="828"/>
      <c r="DK22" s="829"/>
      <c r="DL22" s="827" t="s">
        <v>610</v>
      </c>
      <c r="DM22" s="828"/>
      <c r="DN22" s="828"/>
      <c r="DO22" s="828"/>
      <c r="DP22" s="829"/>
      <c r="DQ22" s="827" t="s">
        <v>610</v>
      </c>
      <c r="DR22" s="828"/>
      <c r="DS22" s="828"/>
      <c r="DT22" s="828"/>
      <c r="DU22" s="829"/>
      <c r="DV22" s="830"/>
      <c r="DW22" s="831"/>
      <c r="DX22" s="831"/>
      <c r="DY22" s="831"/>
      <c r="DZ22" s="832"/>
      <c r="EA22" s="255"/>
    </row>
    <row r="23" spans="1:131" s="256" customFormat="1" ht="26.25" customHeight="1" thickBot="1">
      <c r="A23" s="265" t="s">
        <v>400</v>
      </c>
      <c r="B23" s="836" t="s">
        <v>401</v>
      </c>
      <c r="C23" s="837"/>
      <c r="D23" s="837"/>
      <c r="E23" s="837"/>
      <c r="F23" s="837"/>
      <c r="G23" s="837"/>
      <c r="H23" s="837"/>
      <c r="I23" s="837"/>
      <c r="J23" s="837"/>
      <c r="K23" s="837"/>
      <c r="L23" s="837"/>
      <c r="M23" s="837"/>
      <c r="N23" s="837"/>
      <c r="O23" s="837"/>
      <c r="P23" s="838"/>
      <c r="Q23" s="839">
        <v>342101</v>
      </c>
      <c r="R23" s="840"/>
      <c r="S23" s="840"/>
      <c r="T23" s="840"/>
      <c r="U23" s="840"/>
      <c r="V23" s="840">
        <v>326180</v>
      </c>
      <c r="W23" s="840"/>
      <c r="X23" s="840"/>
      <c r="Y23" s="840"/>
      <c r="Z23" s="840"/>
      <c r="AA23" s="840">
        <v>15921</v>
      </c>
      <c r="AB23" s="840"/>
      <c r="AC23" s="840"/>
      <c r="AD23" s="840"/>
      <c r="AE23" s="841"/>
      <c r="AF23" s="842">
        <v>10679</v>
      </c>
      <c r="AG23" s="840"/>
      <c r="AH23" s="840"/>
      <c r="AI23" s="840"/>
      <c r="AJ23" s="843"/>
      <c r="AK23" s="844"/>
      <c r="AL23" s="845"/>
      <c r="AM23" s="845"/>
      <c r="AN23" s="845"/>
      <c r="AO23" s="845"/>
      <c r="AP23" s="840">
        <v>352657</v>
      </c>
      <c r="AQ23" s="840"/>
      <c r="AR23" s="840"/>
      <c r="AS23" s="840"/>
      <c r="AT23" s="840"/>
      <c r="AU23" s="846"/>
      <c r="AV23" s="846"/>
      <c r="AW23" s="846"/>
      <c r="AX23" s="846"/>
      <c r="AY23" s="847"/>
      <c r="AZ23" s="855" t="s">
        <v>402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403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404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369</v>
      </c>
      <c r="B26" s="787"/>
      <c r="C26" s="787"/>
      <c r="D26" s="787"/>
      <c r="E26" s="787"/>
      <c r="F26" s="787"/>
      <c r="G26" s="787"/>
      <c r="H26" s="787"/>
      <c r="I26" s="787"/>
      <c r="J26" s="787"/>
      <c r="K26" s="787"/>
      <c r="L26" s="787"/>
      <c r="M26" s="787"/>
      <c r="N26" s="787"/>
      <c r="O26" s="787"/>
      <c r="P26" s="788"/>
      <c r="Q26" s="763" t="s">
        <v>405</v>
      </c>
      <c r="R26" s="764"/>
      <c r="S26" s="764"/>
      <c r="T26" s="764"/>
      <c r="U26" s="765"/>
      <c r="V26" s="763" t="s">
        <v>406</v>
      </c>
      <c r="W26" s="764"/>
      <c r="X26" s="764"/>
      <c r="Y26" s="764"/>
      <c r="Z26" s="765"/>
      <c r="AA26" s="763" t="s">
        <v>407</v>
      </c>
      <c r="AB26" s="764"/>
      <c r="AC26" s="764"/>
      <c r="AD26" s="764"/>
      <c r="AE26" s="764"/>
      <c r="AF26" s="858" t="s">
        <v>408</v>
      </c>
      <c r="AG26" s="859"/>
      <c r="AH26" s="859"/>
      <c r="AI26" s="859"/>
      <c r="AJ26" s="860"/>
      <c r="AK26" s="764" t="s">
        <v>409</v>
      </c>
      <c r="AL26" s="764"/>
      <c r="AM26" s="764"/>
      <c r="AN26" s="764"/>
      <c r="AO26" s="765"/>
      <c r="AP26" s="763" t="s">
        <v>410</v>
      </c>
      <c r="AQ26" s="764"/>
      <c r="AR26" s="764"/>
      <c r="AS26" s="764"/>
      <c r="AT26" s="765"/>
      <c r="AU26" s="763" t="s">
        <v>411</v>
      </c>
      <c r="AV26" s="764"/>
      <c r="AW26" s="764"/>
      <c r="AX26" s="764"/>
      <c r="AY26" s="765"/>
      <c r="AZ26" s="763" t="s">
        <v>412</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413</v>
      </c>
      <c r="C28" s="778"/>
      <c r="D28" s="778"/>
      <c r="E28" s="778"/>
      <c r="F28" s="778"/>
      <c r="G28" s="778"/>
      <c r="H28" s="778"/>
      <c r="I28" s="778"/>
      <c r="J28" s="778"/>
      <c r="K28" s="778"/>
      <c r="L28" s="778"/>
      <c r="M28" s="778"/>
      <c r="N28" s="778"/>
      <c r="O28" s="778"/>
      <c r="P28" s="779"/>
      <c r="Q28" s="868">
        <v>71306</v>
      </c>
      <c r="R28" s="869"/>
      <c r="S28" s="869"/>
      <c r="T28" s="869"/>
      <c r="U28" s="869"/>
      <c r="V28" s="869">
        <v>71033</v>
      </c>
      <c r="W28" s="869"/>
      <c r="X28" s="869"/>
      <c r="Y28" s="869"/>
      <c r="Z28" s="869"/>
      <c r="AA28" s="869">
        <v>273</v>
      </c>
      <c r="AB28" s="869"/>
      <c r="AC28" s="869"/>
      <c r="AD28" s="869"/>
      <c r="AE28" s="870"/>
      <c r="AF28" s="871">
        <v>273</v>
      </c>
      <c r="AG28" s="869"/>
      <c r="AH28" s="869"/>
      <c r="AI28" s="869"/>
      <c r="AJ28" s="872"/>
      <c r="AK28" s="873">
        <v>7624</v>
      </c>
      <c r="AL28" s="864"/>
      <c r="AM28" s="864"/>
      <c r="AN28" s="864"/>
      <c r="AO28" s="864"/>
      <c r="AP28" s="864" t="s">
        <v>611</v>
      </c>
      <c r="AQ28" s="864"/>
      <c r="AR28" s="864"/>
      <c r="AS28" s="864"/>
      <c r="AT28" s="864"/>
      <c r="AU28" s="864" t="s">
        <v>611</v>
      </c>
      <c r="AV28" s="864"/>
      <c r="AW28" s="864"/>
      <c r="AX28" s="864"/>
      <c r="AY28" s="864"/>
      <c r="AZ28" s="865" t="s">
        <v>611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414</v>
      </c>
      <c r="C29" s="802"/>
      <c r="D29" s="802"/>
      <c r="E29" s="802"/>
      <c r="F29" s="802"/>
      <c r="G29" s="802"/>
      <c r="H29" s="802"/>
      <c r="I29" s="802"/>
      <c r="J29" s="802"/>
      <c r="K29" s="802"/>
      <c r="L29" s="802"/>
      <c r="M29" s="802"/>
      <c r="N29" s="802"/>
      <c r="O29" s="802"/>
      <c r="P29" s="803"/>
      <c r="Q29" s="804">
        <v>63115</v>
      </c>
      <c r="R29" s="805"/>
      <c r="S29" s="805"/>
      <c r="T29" s="805"/>
      <c r="U29" s="805"/>
      <c r="V29" s="805">
        <v>62554</v>
      </c>
      <c r="W29" s="805"/>
      <c r="X29" s="805"/>
      <c r="Y29" s="805"/>
      <c r="Z29" s="805"/>
      <c r="AA29" s="805">
        <v>561</v>
      </c>
      <c r="AB29" s="805"/>
      <c r="AC29" s="805"/>
      <c r="AD29" s="805"/>
      <c r="AE29" s="806"/>
      <c r="AF29" s="807">
        <v>561</v>
      </c>
      <c r="AG29" s="808"/>
      <c r="AH29" s="808"/>
      <c r="AI29" s="808"/>
      <c r="AJ29" s="809"/>
      <c r="AK29" s="876">
        <v>9904</v>
      </c>
      <c r="AL29" s="877"/>
      <c r="AM29" s="877"/>
      <c r="AN29" s="877"/>
      <c r="AO29" s="877"/>
      <c r="AP29" s="877" t="s">
        <v>611</v>
      </c>
      <c r="AQ29" s="877"/>
      <c r="AR29" s="877"/>
      <c r="AS29" s="877"/>
      <c r="AT29" s="877"/>
      <c r="AU29" s="877" t="s">
        <v>611</v>
      </c>
      <c r="AV29" s="877"/>
      <c r="AW29" s="877"/>
      <c r="AX29" s="877"/>
      <c r="AY29" s="877"/>
      <c r="AZ29" s="878" t="s">
        <v>611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415</v>
      </c>
      <c r="C30" s="802"/>
      <c r="D30" s="802"/>
      <c r="E30" s="802"/>
      <c r="F30" s="802"/>
      <c r="G30" s="802"/>
      <c r="H30" s="802"/>
      <c r="I30" s="802"/>
      <c r="J30" s="802"/>
      <c r="K30" s="802"/>
      <c r="L30" s="802"/>
      <c r="M30" s="802"/>
      <c r="N30" s="802"/>
      <c r="O30" s="802"/>
      <c r="P30" s="803"/>
      <c r="Q30" s="804">
        <v>9086</v>
      </c>
      <c r="R30" s="805"/>
      <c r="S30" s="805"/>
      <c r="T30" s="805"/>
      <c r="U30" s="805"/>
      <c r="V30" s="805">
        <v>9083</v>
      </c>
      <c r="W30" s="805"/>
      <c r="X30" s="805"/>
      <c r="Y30" s="805"/>
      <c r="Z30" s="805"/>
      <c r="AA30" s="805">
        <v>3</v>
      </c>
      <c r="AB30" s="805"/>
      <c r="AC30" s="805"/>
      <c r="AD30" s="805"/>
      <c r="AE30" s="806"/>
      <c r="AF30" s="807">
        <v>3</v>
      </c>
      <c r="AG30" s="808"/>
      <c r="AH30" s="808"/>
      <c r="AI30" s="808"/>
      <c r="AJ30" s="809"/>
      <c r="AK30" s="876">
        <v>1697</v>
      </c>
      <c r="AL30" s="877"/>
      <c r="AM30" s="877"/>
      <c r="AN30" s="877"/>
      <c r="AO30" s="877"/>
      <c r="AP30" s="877" t="s">
        <v>611</v>
      </c>
      <c r="AQ30" s="877"/>
      <c r="AR30" s="877"/>
      <c r="AS30" s="877"/>
      <c r="AT30" s="877"/>
      <c r="AU30" s="877" t="s">
        <v>611</v>
      </c>
      <c r="AV30" s="877"/>
      <c r="AW30" s="877"/>
      <c r="AX30" s="877"/>
      <c r="AY30" s="877"/>
      <c r="AZ30" s="878" t="s">
        <v>611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416</v>
      </c>
      <c r="C31" s="802"/>
      <c r="D31" s="802"/>
      <c r="E31" s="802"/>
      <c r="F31" s="802"/>
      <c r="G31" s="802"/>
      <c r="H31" s="802"/>
      <c r="I31" s="802"/>
      <c r="J31" s="802"/>
      <c r="K31" s="802"/>
      <c r="L31" s="802"/>
      <c r="M31" s="802"/>
      <c r="N31" s="802"/>
      <c r="O31" s="802"/>
      <c r="P31" s="803"/>
      <c r="Q31" s="804">
        <v>19193</v>
      </c>
      <c r="R31" s="805"/>
      <c r="S31" s="805"/>
      <c r="T31" s="805"/>
      <c r="U31" s="805"/>
      <c r="V31" s="805">
        <v>19193</v>
      </c>
      <c r="W31" s="805"/>
      <c r="X31" s="805"/>
      <c r="Y31" s="805"/>
      <c r="Z31" s="805"/>
      <c r="AA31" s="805" t="s">
        <v>611</v>
      </c>
      <c r="AB31" s="805"/>
      <c r="AC31" s="805"/>
      <c r="AD31" s="805"/>
      <c r="AE31" s="806"/>
      <c r="AF31" s="807">
        <v>195</v>
      </c>
      <c r="AG31" s="808"/>
      <c r="AH31" s="808"/>
      <c r="AI31" s="808"/>
      <c r="AJ31" s="809"/>
      <c r="AK31" s="876">
        <v>9007</v>
      </c>
      <c r="AL31" s="877"/>
      <c r="AM31" s="877"/>
      <c r="AN31" s="877"/>
      <c r="AO31" s="877"/>
      <c r="AP31" s="877">
        <v>210661</v>
      </c>
      <c r="AQ31" s="877"/>
      <c r="AR31" s="877"/>
      <c r="AS31" s="877"/>
      <c r="AT31" s="877"/>
      <c r="AU31" s="877">
        <v>94376</v>
      </c>
      <c r="AV31" s="877"/>
      <c r="AW31" s="877"/>
      <c r="AX31" s="877"/>
      <c r="AY31" s="877"/>
      <c r="AZ31" s="878" t="s">
        <v>611</v>
      </c>
      <c r="BA31" s="878"/>
      <c r="BB31" s="878"/>
      <c r="BC31" s="878"/>
      <c r="BD31" s="878"/>
      <c r="BE31" s="874" t="s">
        <v>417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418</v>
      </c>
      <c r="C32" s="802"/>
      <c r="D32" s="802"/>
      <c r="E32" s="802"/>
      <c r="F32" s="802"/>
      <c r="G32" s="802"/>
      <c r="H32" s="802"/>
      <c r="I32" s="802"/>
      <c r="J32" s="802"/>
      <c r="K32" s="802"/>
      <c r="L32" s="802"/>
      <c r="M32" s="802"/>
      <c r="N32" s="802"/>
      <c r="O32" s="802"/>
      <c r="P32" s="803"/>
      <c r="Q32" s="804">
        <v>753</v>
      </c>
      <c r="R32" s="805"/>
      <c r="S32" s="805"/>
      <c r="T32" s="805"/>
      <c r="U32" s="805"/>
      <c r="V32" s="805">
        <v>705</v>
      </c>
      <c r="W32" s="805"/>
      <c r="X32" s="805"/>
      <c r="Y32" s="805"/>
      <c r="Z32" s="805"/>
      <c r="AA32" s="805">
        <v>48</v>
      </c>
      <c r="AB32" s="805"/>
      <c r="AC32" s="805"/>
      <c r="AD32" s="805"/>
      <c r="AE32" s="806"/>
      <c r="AF32" s="807">
        <v>2941</v>
      </c>
      <c r="AG32" s="808"/>
      <c r="AH32" s="808"/>
      <c r="AI32" s="808"/>
      <c r="AJ32" s="809"/>
      <c r="AK32" s="876">
        <v>705</v>
      </c>
      <c r="AL32" s="877"/>
      <c r="AM32" s="877"/>
      <c r="AN32" s="877"/>
      <c r="AO32" s="877"/>
      <c r="AP32" s="877">
        <v>738</v>
      </c>
      <c r="AQ32" s="877"/>
      <c r="AR32" s="877"/>
      <c r="AS32" s="877"/>
      <c r="AT32" s="877"/>
      <c r="AU32" s="877">
        <v>379</v>
      </c>
      <c r="AV32" s="877"/>
      <c r="AW32" s="877"/>
      <c r="AX32" s="877"/>
      <c r="AY32" s="877"/>
      <c r="AZ32" s="878" t="s">
        <v>611</v>
      </c>
      <c r="BA32" s="878"/>
      <c r="BB32" s="878"/>
      <c r="BC32" s="878"/>
      <c r="BD32" s="878"/>
      <c r="BE32" s="874" t="s">
        <v>419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420</v>
      </c>
      <c r="C33" s="802"/>
      <c r="D33" s="802"/>
      <c r="E33" s="802"/>
      <c r="F33" s="802"/>
      <c r="G33" s="802"/>
      <c r="H33" s="802"/>
      <c r="I33" s="802"/>
      <c r="J33" s="802"/>
      <c r="K33" s="802"/>
      <c r="L33" s="802"/>
      <c r="M33" s="802"/>
      <c r="N33" s="802"/>
      <c r="O33" s="802"/>
      <c r="P33" s="803"/>
      <c r="Q33" s="804">
        <v>15285</v>
      </c>
      <c r="R33" s="805"/>
      <c r="S33" s="805"/>
      <c r="T33" s="805"/>
      <c r="U33" s="805"/>
      <c r="V33" s="805">
        <v>13734</v>
      </c>
      <c r="W33" s="805"/>
      <c r="X33" s="805"/>
      <c r="Y33" s="805"/>
      <c r="Z33" s="805"/>
      <c r="AA33" s="805">
        <v>1551</v>
      </c>
      <c r="AB33" s="805"/>
      <c r="AC33" s="805"/>
      <c r="AD33" s="805"/>
      <c r="AE33" s="806"/>
      <c r="AF33" s="807">
        <v>10610</v>
      </c>
      <c r="AG33" s="808"/>
      <c r="AH33" s="808"/>
      <c r="AI33" s="808"/>
      <c r="AJ33" s="809"/>
      <c r="AK33" s="876">
        <v>13734</v>
      </c>
      <c r="AL33" s="877"/>
      <c r="AM33" s="877"/>
      <c r="AN33" s="877"/>
      <c r="AO33" s="877"/>
      <c r="AP33" s="877">
        <v>22675</v>
      </c>
      <c r="AQ33" s="877"/>
      <c r="AR33" s="877"/>
      <c r="AS33" s="877"/>
      <c r="AT33" s="877"/>
      <c r="AU33" s="877">
        <v>204</v>
      </c>
      <c r="AV33" s="877"/>
      <c r="AW33" s="877"/>
      <c r="AX33" s="877"/>
      <c r="AY33" s="877"/>
      <c r="AZ33" s="878" t="s">
        <v>611</v>
      </c>
      <c r="BA33" s="878"/>
      <c r="BB33" s="878"/>
      <c r="BC33" s="878"/>
      <c r="BD33" s="878"/>
      <c r="BE33" s="874" t="s">
        <v>421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422</v>
      </c>
      <c r="C34" s="802"/>
      <c r="D34" s="802"/>
      <c r="E34" s="802"/>
      <c r="F34" s="802"/>
      <c r="G34" s="802"/>
      <c r="H34" s="802"/>
      <c r="I34" s="802"/>
      <c r="J34" s="802"/>
      <c r="K34" s="802"/>
      <c r="L34" s="802"/>
      <c r="M34" s="802"/>
      <c r="N34" s="802"/>
      <c r="O34" s="802"/>
      <c r="P34" s="803"/>
      <c r="Q34" s="804">
        <v>222</v>
      </c>
      <c r="R34" s="805"/>
      <c r="S34" s="805"/>
      <c r="T34" s="805"/>
      <c r="U34" s="805"/>
      <c r="V34" s="805">
        <v>160</v>
      </c>
      <c r="W34" s="805"/>
      <c r="X34" s="805"/>
      <c r="Y34" s="805"/>
      <c r="Z34" s="805"/>
      <c r="AA34" s="805">
        <v>62</v>
      </c>
      <c r="AB34" s="805"/>
      <c r="AC34" s="805"/>
      <c r="AD34" s="805"/>
      <c r="AE34" s="806"/>
      <c r="AF34" s="807">
        <v>1131</v>
      </c>
      <c r="AG34" s="808"/>
      <c r="AH34" s="808"/>
      <c r="AI34" s="808"/>
      <c r="AJ34" s="809"/>
      <c r="AK34" s="876">
        <v>160</v>
      </c>
      <c r="AL34" s="877"/>
      <c r="AM34" s="877"/>
      <c r="AN34" s="877"/>
      <c r="AO34" s="877"/>
      <c r="AP34" s="877">
        <v>26</v>
      </c>
      <c r="AQ34" s="877"/>
      <c r="AR34" s="877"/>
      <c r="AS34" s="877"/>
      <c r="AT34" s="877"/>
      <c r="AU34" s="877">
        <v>0</v>
      </c>
      <c r="AV34" s="877"/>
      <c r="AW34" s="877"/>
      <c r="AX34" s="877"/>
      <c r="AY34" s="877"/>
      <c r="AZ34" s="878" t="s">
        <v>611</v>
      </c>
      <c r="BA34" s="878"/>
      <c r="BB34" s="878"/>
      <c r="BC34" s="878"/>
      <c r="BD34" s="878"/>
      <c r="BE34" s="874" t="s">
        <v>423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424</v>
      </c>
      <c r="C35" s="802"/>
      <c r="D35" s="802"/>
      <c r="E35" s="802"/>
      <c r="F35" s="802"/>
      <c r="G35" s="802"/>
      <c r="H35" s="802"/>
      <c r="I35" s="802"/>
      <c r="J35" s="802"/>
      <c r="K35" s="802"/>
      <c r="L35" s="802"/>
      <c r="M35" s="802"/>
      <c r="N35" s="802"/>
      <c r="O35" s="802"/>
      <c r="P35" s="803"/>
      <c r="Q35" s="804">
        <v>32</v>
      </c>
      <c r="R35" s="805"/>
      <c r="S35" s="805"/>
      <c r="T35" s="805"/>
      <c r="U35" s="805"/>
      <c r="V35" s="805">
        <v>32</v>
      </c>
      <c r="W35" s="805"/>
      <c r="X35" s="805"/>
      <c r="Y35" s="805"/>
      <c r="Z35" s="805"/>
      <c r="AA35" s="805" t="s">
        <v>611</v>
      </c>
      <c r="AB35" s="805"/>
      <c r="AC35" s="805"/>
      <c r="AD35" s="805"/>
      <c r="AE35" s="806"/>
      <c r="AF35" s="807" t="s">
        <v>425</v>
      </c>
      <c r="AG35" s="808"/>
      <c r="AH35" s="808"/>
      <c r="AI35" s="808"/>
      <c r="AJ35" s="809"/>
      <c r="AK35" s="876">
        <v>50</v>
      </c>
      <c r="AL35" s="877"/>
      <c r="AM35" s="877"/>
      <c r="AN35" s="877"/>
      <c r="AO35" s="877"/>
      <c r="AP35" s="877">
        <v>565</v>
      </c>
      <c r="AQ35" s="877"/>
      <c r="AR35" s="877"/>
      <c r="AS35" s="877"/>
      <c r="AT35" s="877"/>
      <c r="AU35" s="877">
        <v>515</v>
      </c>
      <c r="AV35" s="877"/>
      <c r="AW35" s="877"/>
      <c r="AX35" s="877"/>
      <c r="AY35" s="877"/>
      <c r="AZ35" s="878" t="s">
        <v>611</v>
      </c>
      <c r="BA35" s="878"/>
      <c r="BB35" s="878"/>
      <c r="BC35" s="878"/>
      <c r="BD35" s="878"/>
      <c r="BE35" s="874" t="s">
        <v>423</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400</v>
      </c>
      <c r="B63" s="836" t="s">
        <v>427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15714</v>
      </c>
      <c r="AG63" s="888"/>
      <c r="AH63" s="888"/>
      <c r="AI63" s="888"/>
      <c r="AJ63" s="889"/>
      <c r="AK63" s="890"/>
      <c r="AL63" s="885"/>
      <c r="AM63" s="885"/>
      <c r="AN63" s="885"/>
      <c r="AO63" s="885"/>
      <c r="AP63" s="888">
        <v>234665</v>
      </c>
      <c r="AQ63" s="888"/>
      <c r="AR63" s="888"/>
      <c r="AS63" s="888"/>
      <c r="AT63" s="888"/>
      <c r="AU63" s="888">
        <v>95474</v>
      </c>
      <c r="AV63" s="888"/>
      <c r="AW63" s="888"/>
      <c r="AX63" s="888"/>
      <c r="AY63" s="888"/>
      <c r="AZ63" s="892"/>
      <c r="BA63" s="892"/>
      <c r="BB63" s="892"/>
      <c r="BC63" s="892"/>
      <c r="BD63" s="892"/>
      <c r="BE63" s="893"/>
      <c r="BF63" s="893"/>
      <c r="BG63" s="893"/>
      <c r="BH63" s="893"/>
      <c r="BI63" s="894"/>
      <c r="BJ63" s="895" t="s">
        <v>428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430</v>
      </c>
      <c r="B66" s="787"/>
      <c r="C66" s="787"/>
      <c r="D66" s="787"/>
      <c r="E66" s="787"/>
      <c r="F66" s="787"/>
      <c r="G66" s="787"/>
      <c r="H66" s="787"/>
      <c r="I66" s="787"/>
      <c r="J66" s="787"/>
      <c r="K66" s="787"/>
      <c r="L66" s="787"/>
      <c r="M66" s="787"/>
      <c r="N66" s="787"/>
      <c r="O66" s="787"/>
      <c r="P66" s="788"/>
      <c r="Q66" s="763" t="s">
        <v>431</v>
      </c>
      <c r="R66" s="764"/>
      <c r="S66" s="764"/>
      <c r="T66" s="764"/>
      <c r="U66" s="765"/>
      <c r="V66" s="763" t="s">
        <v>432</v>
      </c>
      <c r="W66" s="764"/>
      <c r="X66" s="764"/>
      <c r="Y66" s="764"/>
      <c r="Z66" s="765"/>
      <c r="AA66" s="763" t="s">
        <v>433</v>
      </c>
      <c r="AB66" s="764"/>
      <c r="AC66" s="764"/>
      <c r="AD66" s="764"/>
      <c r="AE66" s="765"/>
      <c r="AF66" s="898" t="s">
        <v>434</v>
      </c>
      <c r="AG66" s="859"/>
      <c r="AH66" s="859"/>
      <c r="AI66" s="859"/>
      <c r="AJ66" s="899"/>
      <c r="AK66" s="763" t="s">
        <v>435</v>
      </c>
      <c r="AL66" s="787"/>
      <c r="AM66" s="787"/>
      <c r="AN66" s="787"/>
      <c r="AO66" s="788"/>
      <c r="AP66" s="763" t="s">
        <v>410</v>
      </c>
      <c r="AQ66" s="764"/>
      <c r="AR66" s="764"/>
      <c r="AS66" s="764"/>
      <c r="AT66" s="765"/>
      <c r="AU66" s="763" t="s">
        <v>436</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612</v>
      </c>
      <c r="C68" s="916"/>
      <c r="D68" s="916"/>
      <c r="E68" s="916"/>
      <c r="F68" s="916"/>
      <c r="G68" s="916"/>
      <c r="H68" s="916"/>
      <c r="I68" s="916"/>
      <c r="J68" s="916"/>
      <c r="K68" s="916"/>
      <c r="L68" s="916"/>
      <c r="M68" s="916"/>
      <c r="N68" s="916"/>
      <c r="O68" s="916"/>
      <c r="P68" s="917"/>
      <c r="Q68" s="918">
        <v>235</v>
      </c>
      <c r="R68" s="912"/>
      <c r="S68" s="912"/>
      <c r="T68" s="912"/>
      <c r="U68" s="912"/>
      <c r="V68" s="912">
        <v>218</v>
      </c>
      <c r="W68" s="912"/>
      <c r="X68" s="912"/>
      <c r="Y68" s="912"/>
      <c r="Z68" s="912"/>
      <c r="AA68" s="912">
        <v>17</v>
      </c>
      <c r="AB68" s="912"/>
      <c r="AC68" s="912"/>
      <c r="AD68" s="912"/>
      <c r="AE68" s="912"/>
      <c r="AF68" s="912">
        <v>17</v>
      </c>
      <c r="AG68" s="912"/>
      <c r="AH68" s="912"/>
      <c r="AI68" s="912"/>
      <c r="AJ68" s="912"/>
      <c r="AK68" s="912">
        <v>204</v>
      </c>
      <c r="AL68" s="912"/>
      <c r="AM68" s="912"/>
      <c r="AN68" s="912"/>
      <c r="AO68" s="912"/>
      <c r="AP68" s="912" t="s">
        <v>611</v>
      </c>
      <c r="AQ68" s="912"/>
      <c r="AR68" s="912"/>
      <c r="AS68" s="912"/>
      <c r="AT68" s="912"/>
      <c r="AU68" s="912" t="s">
        <v>611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613</v>
      </c>
      <c r="C69" s="920"/>
      <c r="D69" s="920"/>
      <c r="E69" s="920"/>
      <c r="F69" s="920"/>
      <c r="G69" s="920"/>
      <c r="H69" s="920"/>
      <c r="I69" s="920"/>
      <c r="J69" s="920"/>
      <c r="K69" s="920"/>
      <c r="L69" s="920"/>
      <c r="M69" s="920"/>
      <c r="N69" s="920"/>
      <c r="O69" s="920"/>
      <c r="P69" s="921"/>
      <c r="Q69" s="922">
        <v>206</v>
      </c>
      <c r="R69" s="877"/>
      <c r="S69" s="877"/>
      <c r="T69" s="877"/>
      <c r="U69" s="877"/>
      <c r="V69" s="877">
        <v>170</v>
      </c>
      <c r="W69" s="877"/>
      <c r="X69" s="877"/>
      <c r="Y69" s="877"/>
      <c r="Z69" s="877"/>
      <c r="AA69" s="877">
        <v>36</v>
      </c>
      <c r="AB69" s="877"/>
      <c r="AC69" s="877"/>
      <c r="AD69" s="877"/>
      <c r="AE69" s="877"/>
      <c r="AF69" s="877">
        <v>36</v>
      </c>
      <c r="AG69" s="877"/>
      <c r="AH69" s="877"/>
      <c r="AI69" s="877"/>
      <c r="AJ69" s="877"/>
      <c r="AK69" s="877">
        <v>174</v>
      </c>
      <c r="AL69" s="877"/>
      <c r="AM69" s="877"/>
      <c r="AN69" s="877"/>
      <c r="AO69" s="877"/>
      <c r="AP69" s="877" t="s">
        <v>611</v>
      </c>
      <c r="AQ69" s="877"/>
      <c r="AR69" s="877"/>
      <c r="AS69" s="877"/>
      <c r="AT69" s="877"/>
      <c r="AU69" s="877" t="s">
        <v>611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614</v>
      </c>
      <c r="C70" s="920"/>
      <c r="D70" s="920"/>
      <c r="E70" s="920"/>
      <c r="F70" s="920"/>
      <c r="G70" s="920"/>
      <c r="H70" s="920"/>
      <c r="I70" s="920"/>
      <c r="J70" s="920"/>
      <c r="K70" s="920"/>
      <c r="L70" s="920"/>
      <c r="M70" s="920"/>
      <c r="N70" s="920"/>
      <c r="O70" s="920"/>
      <c r="P70" s="921"/>
      <c r="Q70" s="922">
        <v>112</v>
      </c>
      <c r="R70" s="877"/>
      <c r="S70" s="877"/>
      <c r="T70" s="877"/>
      <c r="U70" s="877"/>
      <c r="V70" s="877">
        <v>106</v>
      </c>
      <c r="W70" s="877"/>
      <c r="X70" s="877"/>
      <c r="Y70" s="877"/>
      <c r="Z70" s="877"/>
      <c r="AA70" s="877">
        <v>6</v>
      </c>
      <c r="AB70" s="877"/>
      <c r="AC70" s="877"/>
      <c r="AD70" s="877"/>
      <c r="AE70" s="877"/>
      <c r="AF70" s="877">
        <v>6</v>
      </c>
      <c r="AG70" s="877"/>
      <c r="AH70" s="877"/>
      <c r="AI70" s="877"/>
      <c r="AJ70" s="877"/>
      <c r="AK70" s="877">
        <v>53</v>
      </c>
      <c r="AL70" s="877"/>
      <c r="AM70" s="877"/>
      <c r="AN70" s="877"/>
      <c r="AO70" s="877"/>
      <c r="AP70" s="877" t="s">
        <v>611</v>
      </c>
      <c r="AQ70" s="877"/>
      <c r="AR70" s="877"/>
      <c r="AS70" s="877"/>
      <c r="AT70" s="877"/>
      <c r="AU70" s="877" t="s">
        <v>611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615</v>
      </c>
      <c r="C71" s="920"/>
      <c r="D71" s="920"/>
      <c r="E71" s="920"/>
      <c r="F71" s="920"/>
      <c r="G71" s="920"/>
      <c r="H71" s="920"/>
      <c r="I71" s="920"/>
      <c r="J71" s="920"/>
      <c r="K71" s="920"/>
      <c r="L71" s="920"/>
      <c r="M71" s="920"/>
      <c r="N71" s="920"/>
      <c r="O71" s="920"/>
      <c r="P71" s="921"/>
      <c r="Q71" s="922">
        <v>152</v>
      </c>
      <c r="R71" s="877"/>
      <c r="S71" s="877"/>
      <c r="T71" s="877"/>
      <c r="U71" s="877"/>
      <c r="V71" s="877">
        <v>140</v>
      </c>
      <c r="W71" s="877"/>
      <c r="X71" s="877"/>
      <c r="Y71" s="877"/>
      <c r="Z71" s="877"/>
      <c r="AA71" s="877">
        <v>12</v>
      </c>
      <c r="AB71" s="877"/>
      <c r="AC71" s="877"/>
      <c r="AD71" s="877"/>
      <c r="AE71" s="877"/>
      <c r="AF71" s="877">
        <v>12</v>
      </c>
      <c r="AG71" s="877"/>
      <c r="AH71" s="877"/>
      <c r="AI71" s="877"/>
      <c r="AJ71" s="877"/>
      <c r="AK71" s="877">
        <v>108</v>
      </c>
      <c r="AL71" s="877"/>
      <c r="AM71" s="877"/>
      <c r="AN71" s="877"/>
      <c r="AO71" s="877"/>
      <c r="AP71" s="877" t="s">
        <v>611</v>
      </c>
      <c r="AQ71" s="877"/>
      <c r="AR71" s="877"/>
      <c r="AS71" s="877"/>
      <c r="AT71" s="877"/>
      <c r="AU71" s="877" t="s">
        <v>611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616</v>
      </c>
      <c r="C72" s="920"/>
      <c r="D72" s="920"/>
      <c r="E72" s="920"/>
      <c r="F72" s="920"/>
      <c r="G72" s="920"/>
      <c r="H72" s="920"/>
      <c r="I72" s="920"/>
      <c r="J72" s="920"/>
      <c r="K72" s="920"/>
      <c r="L72" s="920"/>
      <c r="M72" s="920"/>
      <c r="N72" s="920"/>
      <c r="O72" s="920"/>
      <c r="P72" s="921"/>
      <c r="Q72" s="922">
        <v>698</v>
      </c>
      <c r="R72" s="877"/>
      <c r="S72" s="877"/>
      <c r="T72" s="877"/>
      <c r="U72" s="877"/>
      <c r="V72" s="877">
        <v>785</v>
      </c>
      <c r="W72" s="877"/>
      <c r="X72" s="877"/>
      <c r="Y72" s="877"/>
      <c r="Z72" s="877"/>
      <c r="AA72" s="877">
        <v>-87</v>
      </c>
      <c r="AB72" s="877"/>
      <c r="AC72" s="877"/>
      <c r="AD72" s="877"/>
      <c r="AE72" s="877"/>
      <c r="AF72" s="877">
        <v>861</v>
      </c>
      <c r="AG72" s="877"/>
      <c r="AH72" s="877"/>
      <c r="AI72" s="877"/>
      <c r="AJ72" s="877"/>
      <c r="AK72" s="877">
        <v>233</v>
      </c>
      <c r="AL72" s="877"/>
      <c r="AM72" s="877"/>
      <c r="AN72" s="877"/>
      <c r="AO72" s="877"/>
      <c r="AP72" s="877">
        <v>318</v>
      </c>
      <c r="AQ72" s="877"/>
      <c r="AR72" s="877"/>
      <c r="AS72" s="877"/>
      <c r="AT72" s="877"/>
      <c r="AU72" s="877">
        <v>149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617</v>
      </c>
      <c r="C73" s="920"/>
      <c r="D73" s="920"/>
      <c r="E73" s="920"/>
      <c r="F73" s="920"/>
      <c r="G73" s="920"/>
      <c r="H73" s="920"/>
      <c r="I73" s="920"/>
      <c r="J73" s="920"/>
      <c r="K73" s="920"/>
      <c r="L73" s="920"/>
      <c r="M73" s="920"/>
      <c r="N73" s="920"/>
      <c r="O73" s="920"/>
      <c r="P73" s="921"/>
      <c r="Q73" s="922">
        <v>6482</v>
      </c>
      <c r="R73" s="877"/>
      <c r="S73" s="877"/>
      <c r="T73" s="877"/>
      <c r="U73" s="877"/>
      <c r="V73" s="877">
        <v>7122</v>
      </c>
      <c r="W73" s="877"/>
      <c r="X73" s="877"/>
      <c r="Y73" s="877"/>
      <c r="Z73" s="877"/>
      <c r="AA73" s="877">
        <v>-640</v>
      </c>
      <c r="AB73" s="877"/>
      <c r="AC73" s="877"/>
      <c r="AD73" s="877"/>
      <c r="AE73" s="877"/>
      <c r="AF73" s="877">
        <v>3577</v>
      </c>
      <c r="AG73" s="877"/>
      <c r="AH73" s="877"/>
      <c r="AI73" s="877"/>
      <c r="AJ73" s="877"/>
      <c r="AK73" s="877">
        <v>928</v>
      </c>
      <c r="AL73" s="877"/>
      <c r="AM73" s="877"/>
      <c r="AN73" s="877"/>
      <c r="AO73" s="877"/>
      <c r="AP73" s="877">
        <v>24163</v>
      </c>
      <c r="AQ73" s="877"/>
      <c r="AR73" s="877"/>
      <c r="AS73" s="877"/>
      <c r="AT73" s="877"/>
      <c r="AU73" s="877" t="s">
        <v>611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618</v>
      </c>
      <c r="C74" s="920"/>
      <c r="D74" s="920"/>
      <c r="E74" s="920"/>
      <c r="F74" s="920"/>
      <c r="G74" s="920"/>
      <c r="H74" s="920"/>
      <c r="I74" s="920"/>
      <c r="J74" s="920"/>
      <c r="K74" s="920"/>
      <c r="L74" s="920"/>
      <c r="M74" s="920"/>
      <c r="N74" s="920"/>
      <c r="O74" s="920"/>
      <c r="P74" s="921"/>
      <c r="Q74" s="922">
        <v>1551</v>
      </c>
      <c r="R74" s="877"/>
      <c r="S74" s="877"/>
      <c r="T74" s="877"/>
      <c r="U74" s="877"/>
      <c r="V74" s="877">
        <v>1292</v>
      </c>
      <c r="W74" s="877"/>
      <c r="X74" s="877"/>
      <c r="Y74" s="877"/>
      <c r="Z74" s="877"/>
      <c r="AA74" s="877">
        <v>259</v>
      </c>
      <c r="AB74" s="877"/>
      <c r="AC74" s="877"/>
      <c r="AD74" s="877"/>
      <c r="AE74" s="877"/>
      <c r="AF74" s="877">
        <v>4424</v>
      </c>
      <c r="AG74" s="877"/>
      <c r="AH74" s="877"/>
      <c r="AI74" s="877"/>
      <c r="AJ74" s="877"/>
      <c r="AK74" s="877">
        <v>3</v>
      </c>
      <c r="AL74" s="877"/>
      <c r="AM74" s="877"/>
      <c r="AN74" s="877"/>
      <c r="AO74" s="877"/>
      <c r="AP74" s="877">
        <v>2709</v>
      </c>
      <c r="AQ74" s="877"/>
      <c r="AR74" s="877"/>
      <c r="AS74" s="877"/>
      <c r="AT74" s="877"/>
      <c r="AU74" s="877" t="s">
        <v>611</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619</v>
      </c>
      <c r="C75" s="920"/>
      <c r="D75" s="920"/>
      <c r="E75" s="920"/>
      <c r="F75" s="920"/>
      <c r="G75" s="920"/>
      <c r="H75" s="920"/>
      <c r="I75" s="920"/>
      <c r="J75" s="920"/>
      <c r="K75" s="920"/>
      <c r="L75" s="920"/>
      <c r="M75" s="920"/>
      <c r="N75" s="920"/>
      <c r="O75" s="920"/>
      <c r="P75" s="921"/>
      <c r="Q75" s="925">
        <v>26</v>
      </c>
      <c r="R75" s="926"/>
      <c r="S75" s="926"/>
      <c r="T75" s="926"/>
      <c r="U75" s="876"/>
      <c r="V75" s="927">
        <v>17</v>
      </c>
      <c r="W75" s="926"/>
      <c r="X75" s="926"/>
      <c r="Y75" s="926"/>
      <c r="Z75" s="876"/>
      <c r="AA75" s="927">
        <v>9</v>
      </c>
      <c r="AB75" s="926"/>
      <c r="AC75" s="926"/>
      <c r="AD75" s="926"/>
      <c r="AE75" s="876"/>
      <c r="AF75" s="927">
        <v>9</v>
      </c>
      <c r="AG75" s="926"/>
      <c r="AH75" s="926"/>
      <c r="AI75" s="926"/>
      <c r="AJ75" s="876"/>
      <c r="AK75" s="927">
        <v>17</v>
      </c>
      <c r="AL75" s="926"/>
      <c r="AM75" s="926"/>
      <c r="AN75" s="926"/>
      <c r="AO75" s="876"/>
      <c r="AP75" s="927" t="s">
        <v>611</v>
      </c>
      <c r="AQ75" s="926"/>
      <c r="AR75" s="926"/>
      <c r="AS75" s="926"/>
      <c r="AT75" s="876"/>
      <c r="AU75" s="927" t="s">
        <v>611</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652</v>
      </c>
      <c r="C76" s="920"/>
      <c r="D76" s="920"/>
      <c r="E76" s="920"/>
      <c r="F76" s="920"/>
      <c r="G76" s="920"/>
      <c r="H76" s="920"/>
      <c r="I76" s="920"/>
      <c r="J76" s="920"/>
      <c r="K76" s="920"/>
      <c r="L76" s="920"/>
      <c r="M76" s="920"/>
      <c r="N76" s="920"/>
      <c r="O76" s="920"/>
      <c r="P76" s="921"/>
      <c r="Q76" s="925">
        <v>7</v>
      </c>
      <c r="R76" s="926"/>
      <c r="S76" s="926"/>
      <c r="T76" s="926"/>
      <c r="U76" s="876"/>
      <c r="V76" s="927">
        <v>4</v>
      </c>
      <c r="W76" s="926"/>
      <c r="X76" s="926"/>
      <c r="Y76" s="926"/>
      <c r="Z76" s="876"/>
      <c r="AA76" s="927">
        <v>3</v>
      </c>
      <c r="AB76" s="926"/>
      <c r="AC76" s="926"/>
      <c r="AD76" s="926"/>
      <c r="AE76" s="876"/>
      <c r="AF76" s="927">
        <v>3</v>
      </c>
      <c r="AG76" s="926"/>
      <c r="AH76" s="926"/>
      <c r="AI76" s="926"/>
      <c r="AJ76" s="876"/>
      <c r="AK76" s="927">
        <v>4</v>
      </c>
      <c r="AL76" s="926"/>
      <c r="AM76" s="926"/>
      <c r="AN76" s="926"/>
      <c r="AO76" s="876"/>
      <c r="AP76" s="927" t="s">
        <v>611</v>
      </c>
      <c r="AQ76" s="926"/>
      <c r="AR76" s="926"/>
      <c r="AS76" s="926"/>
      <c r="AT76" s="876"/>
      <c r="AU76" s="927" t="s">
        <v>611</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620</v>
      </c>
      <c r="C77" s="920"/>
      <c r="D77" s="920"/>
      <c r="E77" s="920"/>
      <c r="F77" s="920"/>
      <c r="G77" s="920"/>
      <c r="H77" s="920"/>
      <c r="I77" s="920"/>
      <c r="J77" s="920"/>
      <c r="K77" s="920"/>
      <c r="L77" s="920"/>
      <c r="M77" s="920"/>
      <c r="N77" s="920"/>
      <c r="O77" s="920"/>
      <c r="P77" s="921"/>
      <c r="Q77" s="925">
        <v>16</v>
      </c>
      <c r="R77" s="926"/>
      <c r="S77" s="926"/>
      <c r="T77" s="926"/>
      <c r="U77" s="876"/>
      <c r="V77" s="927">
        <v>11</v>
      </c>
      <c r="W77" s="926"/>
      <c r="X77" s="926"/>
      <c r="Y77" s="926"/>
      <c r="Z77" s="876"/>
      <c r="AA77" s="927">
        <v>5</v>
      </c>
      <c r="AB77" s="926"/>
      <c r="AC77" s="926"/>
      <c r="AD77" s="926"/>
      <c r="AE77" s="876"/>
      <c r="AF77" s="927">
        <v>5</v>
      </c>
      <c r="AG77" s="926"/>
      <c r="AH77" s="926"/>
      <c r="AI77" s="926"/>
      <c r="AJ77" s="876"/>
      <c r="AK77" s="927">
        <v>12</v>
      </c>
      <c r="AL77" s="926"/>
      <c r="AM77" s="926"/>
      <c r="AN77" s="926"/>
      <c r="AO77" s="876"/>
      <c r="AP77" s="927" t="s">
        <v>611</v>
      </c>
      <c r="AQ77" s="926"/>
      <c r="AR77" s="926"/>
      <c r="AS77" s="926"/>
      <c r="AT77" s="876"/>
      <c r="AU77" s="927" t="s">
        <v>611</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621</v>
      </c>
      <c r="C78" s="920"/>
      <c r="D78" s="920"/>
      <c r="E78" s="920"/>
      <c r="F78" s="920"/>
      <c r="G78" s="920"/>
      <c r="H78" s="920"/>
      <c r="I78" s="920"/>
      <c r="J78" s="920"/>
      <c r="K78" s="920"/>
      <c r="L78" s="920"/>
      <c r="M78" s="920"/>
      <c r="N78" s="920"/>
      <c r="O78" s="920"/>
      <c r="P78" s="921"/>
      <c r="Q78" s="922">
        <v>810</v>
      </c>
      <c r="R78" s="877"/>
      <c r="S78" s="877"/>
      <c r="T78" s="877"/>
      <c r="U78" s="877"/>
      <c r="V78" s="877">
        <v>809</v>
      </c>
      <c r="W78" s="877"/>
      <c r="X78" s="877"/>
      <c r="Y78" s="877"/>
      <c r="Z78" s="877"/>
      <c r="AA78" s="877">
        <v>1</v>
      </c>
      <c r="AB78" s="877"/>
      <c r="AC78" s="877"/>
      <c r="AD78" s="877"/>
      <c r="AE78" s="877"/>
      <c r="AF78" s="877">
        <v>1</v>
      </c>
      <c r="AG78" s="877"/>
      <c r="AH78" s="877"/>
      <c r="AI78" s="877"/>
      <c r="AJ78" s="877"/>
      <c r="AK78" s="877">
        <v>75</v>
      </c>
      <c r="AL78" s="877"/>
      <c r="AM78" s="877"/>
      <c r="AN78" s="877"/>
      <c r="AO78" s="877"/>
      <c r="AP78" s="877" t="s">
        <v>611</v>
      </c>
      <c r="AQ78" s="877"/>
      <c r="AR78" s="877"/>
      <c r="AS78" s="877"/>
      <c r="AT78" s="877"/>
      <c r="AU78" s="877" t="s">
        <v>611</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622</v>
      </c>
      <c r="C79" s="920"/>
      <c r="D79" s="920"/>
      <c r="E79" s="920"/>
      <c r="F79" s="920"/>
      <c r="G79" s="920"/>
      <c r="H79" s="920"/>
      <c r="I79" s="920"/>
      <c r="J79" s="920"/>
      <c r="K79" s="920"/>
      <c r="L79" s="920"/>
      <c r="M79" s="920"/>
      <c r="N79" s="920"/>
      <c r="O79" s="920"/>
      <c r="P79" s="921"/>
      <c r="Q79" s="922">
        <v>7267</v>
      </c>
      <c r="R79" s="877"/>
      <c r="S79" s="877"/>
      <c r="T79" s="877"/>
      <c r="U79" s="877"/>
      <c r="V79" s="877">
        <v>6979</v>
      </c>
      <c r="W79" s="877"/>
      <c r="X79" s="877"/>
      <c r="Y79" s="877"/>
      <c r="Z79" s="877"/>
      <c r="AA79" s="877">
        <v>288</v>
      </c>
      <c r="AB79" s="877"/>
      <c r="AC79" s="877"/>
      <c r="AD79" s="877"/>
      <c r="AE79" s="877"/>
      <c r="AF79" s="877">
        <v>288</v>
      </c>
      <c r="AG79" s="877"/>
      <c r="AH79" s="877"/>
      <c r="AI79" s="877"/>
      <c r="AJ79" s="877"/>
      <c r="AK79" s="877">
        <v>4808</v>
      </c>
      <c r="AL79" s="877"/>
      <c r="AM79" s="877"/>
      <c r="AN79" s="877"/>
      <c r="AO79" s="877"/>
      <c r="AP79" s="877" t="s">
        <v>611</v>
      </c>
      <c r="AQ79" s="877"/>
      <c r="AR79" s="877"/>
      <c r="AS79" s="877"/>
      <c r="AT79" s="877"/>
      <c r="AU79" s="877" t="s">
        <v>611</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t="s">
        <v>623</v>
      </c>
      <c r="C80" s="920"/>
      <c r="D80" s="920"/>
      <c r="E80" s="920"/>
      <c r="F80" s="920"/>
      <c r="G80" s="920"/>
      <c r="H80" s="920"/>
      <c r="I80" s="920"/>
      <c r="J80" s="920"/>
      <c r="K80" s="920"/>
      <c r="L80" s="920"/>
      <c r="M80" s="920"/>
      <c r="N80" s="920"/>
      <c r="O80" s="920"/>
      <c r="P80" s="921"/>
      <c r="Q80" s="922">
        <v>2</v>
      </c>
      <c r="R80" s="877"/>
      <c r="S80" s="877"/>
      <c r="T80" s="877"/>
      <c r="U80" s="877"/>
      <c r="V80" s="877">
        <v>1</v>
      </c>
      <c r="W80" s="877"/>
      <c r="X80" s="877"/>
      <c r="Y80" s="877"/>
      <c r="Z80" s="877"/>
      <c r="AA80" s="877">
        <v>1</v>
      </c>
      <c r="AB80" s="877"/>
      <c r="AC80" s="877"/>
      <c r="AD80" s="877"/>
      <c r="AE80" s="877"/>
      <c r="AF80" s="877">
        <v>1</v>
      </c>
      <c r="AG80" s="877"/>
      <c r="AH80" s="877"/>
      <c r="AI80" s="877"/>
      <c r="AJ80" s="877"/>
      <c r="AK80" s="877">
        <v>1</v>
      </c>
      <c r="AL80" s="877"/>
      <c r="AM80" s="877"/>
      <c r="AN80" s="877"/>
      <c r="AO80" s="877"/>
      <c r="AP80" s="877" t="s">
        <v>611</v>
      </c>
      <c r="AQ80" s="877"/>
      <c r="AR80" s="877"/>
      <c r="AS80" s="877"/>
      <c r="AT80" s="877"/>
      <c r="AU80" s="877" t="s">
        <v>611</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t="s">
        <v>624</v>
      </c>
      <c r="C81" s="920"/>
      <c r="D81" s="920"/>
      <c r="E81" s="920"/>
      <c r="F81" s="920"/>
      <c r="G81" s="920"/>
      <c r="H81" s="920"/>
      <c r="I81" s="920"/>
      <c r="J81" s="920"/>
      <c r="K81" s="920"/>
      <c r="L81" s="920"/>
      <c r="M81" s="920"/>
      <c r="N81" s="920"/>
      <c r="O81" s="920"/>
      <c r="P81" s="921"/>
      <c r="Q81" s="922">
        <v>1</v>
      </c>
      <c r="R81" s="877"/>
      <c r="S81" s="877"/>
      <c r="T81" s="877"/>
      <c r="U81" s="877"/>
      <c r="V81" s="877">
        <v>1</v>
      </c>
      <c r="W81" s="877"/>
      <c r="X81" s="877"/>
      <c r="Y81" s="877"/>
      <c r="Z81" s="877"/>
      <c r="AA81" s="877">
        <v>0</v>
      </c>
      <c r="AB81" s="877"/>
      <c r="AC81" s="877"/>
      <c r="AD81" s="877"/>
      <c r="AE81" s="877"/>
      <c r="AF81" s="877">
        <v>0</v>
      </c>
      <c r="AG81" s="877"/>
      <c r="AH81" s="877"/>
      <c r="AI81" s="877"/>
      <c r="AJ81" s="877"/>
      <c r="AK81" s="877">
        <v>0</v>
      </c>
      <c r="AL81" s="877"/>
      <c r="AM81" s="877"/>
      <c r="AN81" s="877"/>
      <c r="AO81" s="877"/>
      <c r="AP81" s="877" t="s">
        <v>611</v>
      </c>
      <c r="AQ81" s="877"/>
      <c r="AR81" s="877"/>
      <c r="AS81" s="877"/>
      <c r="AT81" s="877"/>
      <c r="AU81" s="877" t="s">
        <v>611</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t="s">
        <v>625</v>
      </c>
      <c r="C82" s="920"/>
      <c r="D82" s="920"/>
      <c r="E82" s="920"/>
      <c r="F82" s="920"/>
      <c r="G82" s="920"/>
      <c r="H82" s="920"/>
      <c r="I82" s="920"/>
      <c r="J82" s="920"/>
      <c r="K82" s="920"/>
      <c r="L82" s="920"/>
      <c r="M82" s="920"/>
      <c r="N82" s="920"/>
      <c r="O82" s="920"/>
      <c r="P82" s="921"/>
      <c r="Q82" s="922">
        <v>7</v>
      </c>
      <c r="R82" s="877"/>
      <c r="S82" s="877"/>
      <c r="T82" s="877"/>
      <c r="U82" s="877"/>
      <c r="V82" s="877">
        <v>6</v>
      </c>
      <c r="W82" s="877"/>
      <c r="X82" s="877"/>
      <c r="Y82" s="877"/>
      <c r="Z82" s="877"/>
      <c r="AA82" s="877">
        <v>1</v>
      </c>
      <c r="AB82" s="877"/>
      <c r="AC82" s="877"/>
      <c r="AD82" s="877"/>
      <c r="AE82" s="877"/>
      <c r="AF82" s="877">
        <v>1</v>
      </c>
      <c r="AG82" s="877"/>
      <c r="AH82" s="877"/>
      <c r="AI82" s="877"/>
      <c r="AJ82" s="877"/>
      <c r="AK82" s="877">
        <v>5</v>
      </c>
      <c r="AL82" s="877"/>
      <c r="AM82" s="877"/>
      <c r="AN82" s="877"/>
      <c r="AO82" s="877"/>
      <c r="AP82" s="877" t="s">
        <v>611</v>
      </c>
      <c r="AQ82" s="877"/>
      <c r="AR82" s="877"/>
      <c r="AS82" s="877"/>
      <c r="AT82" s="877"/>
      <c r="AU82" s="877" t="s">
        <v>611</v>
      </c>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t="s">
        <v>626</v>
      </c>
      <c r="C83" s="920"/>
      <c r="D83" s="920"/>
      <c r="E83" s="920"/>
      <c r="F83" s="920"/>
      <c r="G83" s="920"/>
      <c r="H83" s="920"/>
      <c r="I83" s="920"/>
      <c r="J83" s="920"/>
      <c r="K83" s="920"/>
      <c r="L83" s="920"/>
      <c r="M83" s="920"/>
      <c r="N83" s="920"/>
      <c r="O83" s="920"/>
      <c r="P83" s="921"/>
      <c r="Q83" s="922">
        <v>2</v>
      </c>
      <c r="R83" s="877"/>
      <c r="S83" s="877"/>
      <c r="T83" s="877"/>
      <c r="U83" s="877"/>
      <c r="V83" s="877">
        <v>1</v>
      </c>
      <c r="W83" s="877"/>
      <c r="X83" s="877"/>
      <c r="Y83" s="877"/>
      <c r="Z83" s="877"/>
      <c r="AA83" s="877">
        <v>1</v>
      </c>
      <c r="AB83" s="877"/>
      <c r="AC83" s="877"/>
      <c r="AD83" s="877"/>
      <c r="AE83" s="877"/>
      <c r="AF83" s="877">
        <v>1</v>
      </c>
      <c r="AG83" s="877"/>
      <c r="AH83" s="877"/>
      <c r="AI83" s="877"/>
      <c r="AJ83" s="877"/>
      <c r="AK83" s="877">
        <v>1</v>
      </c>
      <c r="AL83" s="877"/>
      <c r="AM83" s="877"/>
      <c r="AN83" s="877"/>
      <c r="AO83" s="877"/>
      <c r="AP83" s="877" t="s">
        <v>611</v>
      </c>
      <c r="AQ83" s="877"/>
      <c r="AR83" s="877"/>
      <c r="AS83" s="877"/>
      <c r="AT83" s="877"/>
      <c r="AU83" s="877" t="s">
        <v>611</v>
      </c>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t="s">
        <v>627</v>
      </c>
      <c r="C84" s="920"/>
      <c r="D84" s="920"/>
      <c r="E84" s="920"/>
      <c r="F84" s="920"/>
      <c r="G84" s="920"/>
      <c r="H84" s="920"/>
      <c r="I84" s="920"/>
      <c r="J84" s="920"/>
      <c r="K84" s="920"/>
      <c r="L84" s="920"/>
      <c r="M84" s="920"/>
      <c r="N84" s="920"/>
      <c r="O84" s="920"/>
      <c r="P84" s="921"/>
      <c r="Q84" s="922">
        <v>36</v>
      </c>
      <c r="R84" s="877"/>
      <c r="S84" s="877"/>
      <c r="T84" s="877"/>
      <c r="U84" s="877"/>
      <c r="V84" s="877">
        <v>33</v>
      </c>
      <c r="W84" s="877"/>
      <c r="X84" s="877"/>
      <c r="Y84" s="877"/>
      <c r="Z84" s="877"/>
      <c r="AA84" s="877">
        <v>3</v>
      </c>
      <c r="AB84" s="877"/>
      <c r="AC84" s="877"/>
      <c r="AD84" s="877"/>
      <c r="AE84" s="877"/>
      <c r="AF84" s="877">
        <v>3</v>
      </c>
      <c r="AG84" s="877"/>
      <c r="AH84" s="877"/>
      <c r="AI84" s="877"/>
      <c r="AJ84" s="877"/>
      <c r="AK84" s="877">
        <v>0</v>
      </c>
      <c r="AL84" s="877"/>
      <c r="AM84" s="877"/>
      <c r="AN84" s="877"/>
      <c r="AO84" s="877"/>
      <c r="AP84" s="877" t="s">
        <v>611</v>
      </c>
      <c r="AQ84" s="877"/>
      <c r="AR84" s="877"/>
      <c r="AS84" s="877"/>
      <c r="AT84" s="877"/>
      <c r="AU84" s="877" t="s">
        <v>611</v>
      </c>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400</v>
      </c>
      <c r="B88" s="836" t="s">
        <v>437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SUM(AF68:AJ84)</f>
        <v>9245</v>
      </c>
      <c r="AG88" s="888"/>
      <c r="AH88" s="888"/>
      <c r="AI88" s="888"/>
      <c r="AJ88" s="888"/>
      <c r="AK88" s="885"/>
      <c r="AL88" s="885"/>
      <c r="AM88" s="885"/>
      <c r="AN88" s="885"/>
      <c r="AO88" s="885"/>
      <c r="AP88" s="888">
        <f>SUM(AP68:AT84)</f>
        <v>27190</v>
      </c>
      <c r="AQ88" s="888"/>
      <c r="AR88" s="888"/>
      <c r="AS88" s="888"/>
      <c r="AT88" s="888"/>
      <c r="AU88" s="888">
        <f>SUM(AU68:AY84)</f>
        <v>149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836" t="s">
        <v>438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SUM(CR7:CV22)</f>
        <v>5103</v>
      </c>
      <c r="CS102" s="896"/>
      <c r="CT102" s="896"/>
      <c r="CU102" s="896"/>
      <c r="CV102" s="939"/>
      <c r="CW102" s="938">
        <f t="shared" ref="CW102" si="0">SUM(CW7:DA22)</f>
        <v>1223</v>
      </c>
      <c r="CX102" s="896"/>
      <c r="CY102" s="896"/>
      <c r="CZ102" s="896"/>
      <c r="DA102" s="939"/>
      <c r="DB102" s="938">
        <f t="shared" ref="DB102" si="1">SUM(DB7:DF22)</f>
        <v>17777</v>
      </c>
      <c r="DC102" s="896"/>
      <c r="DD102" s="896"/>
      <c r="DE102" s="896"/>
      <c r="DF102" s="939"/>
      <c r="DG102" s="938">
        <f t="shared" ref="DG102" si="2">SUM(DG7:DK22)</f>
        <v>0</v>
      </c>
      <c r="DH102" s="896"/>
      <c r="DI102" s="896"/>
      <c r="DJ102" s="896"/>
      <c r="DK102" s="939"/>
      <c r="DL102" s="938">
        <f t="shared" ref="DL102" si="3">SUM(DL7:DP22)</f>
        <v>0</v>
      </c>
      <c r="DM102" s="896"/>
      <c r="DN102" s="896"/>
      <c r="DO102" s="896"/>
      <c r="DP102" s="939"/>
      <c r="DQ102" s="938">
        <f t="shared" ref="DQ102" si="4">SUM(DQ7:DU22)</f>
        <v>1386</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440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443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445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446</v>
      </c>
      <c r="AB109" s="941"/>
      <c r="AC109" s="941"/>
      <c r="AD109" s="941"/>
      <c r="AE109" s="942"/>
      <c r="AF109" s="940" t="s">
        <v>306</v>
      </c>
      <c r="AG109" s="941"/>
      <c r="AH109" s="941"/>
      <c r="AI109" s="941"/>
      <c r="AJ109" s="942"/>
      <c r="AK109" s="940" t="s">
        <v>305</v>
      </c>
      <c r="AL109" s="941"/>
      <c r="AM109" s="941"/>
      <c r="AN109" s="941"/>
      <c r="AO109" s="942"/>
      <c r="AP109" s="940" t="s">
        <v>447</v>
      </c>
      <c r="AQ109" s="941"/>
      <c r="AR109" s="941"/>
      <c r="AS109" s="941"/>
      <c r="AT109" s="943"/>
      <c r="AU109" s="960" t="s">
        <v>445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446</v>
      </c>
      <c r="BR109" s="941"/>
      <c r="BS109" s="941"/>
      <c r="BT109" s="941"/>
      <c r="BU109" s="942"/>
      <c r="BV109" s="940" t="s">
        <v>306</v>
      </c>
      <c r="BW109" s="941"/>
      <c r="BX109" s="941"/>
      <c r="BY109" s="941"/>
      <c r="BZ109" s="942"/>
      <c r="CA109" s="940" t="s">
        <v>305</v>
      </c>
      <c r="CB109" s="941"/>
      <c r="CC109" s="941"/>
      <c r="CD109" s="941"/>
      <c r="CE109" s="942"/>
      <c r="CF109" s="961" t="s">
        <v>447</v>
      </c>
      <c r="CG109" s="961"/>
      <c r="CH109" s="961"/>
      <c r="CI109" s="961"/>
      <c r="CJ109" s="961"/>
      <c r="CK109" s="940" t="s">
        <v>448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446</v>
      </c>
      <c r="DH109" s="941"/>
      <c r="DI109" s="941"/>
      <c r="DJ109" s="941"/>
      <c r="DK109" s="942"/>
      <c r="DL109" s="940" t="s">
        <v>306</v>
      </c>
      <c r="DM109" s="941"/>
      <c r="DN109" s="941"/>
      <c r="DO109" s="941"/>
      <c r="DP109" s="942"/>
      <c r="DQ109" s="940" t="s">
        <v>305</v>
      </c>
      <c r="DR109" s="941"/>
      <c r="DS109" s="941"/>
      <c r="DT109" s="941"/>
      <c r="DU109" s="942"/>
      <c r="DV109" s="940" t="s">
        <v>447</v>
      </c>
      <c r="DW109" s="941"/>
      <c r="DX109" s="941"/>
      <c r="DY109" s="941"/>
      <c r="DZ109" s="943"/>
    </row>
    <row r="110" spans="1:131" s="247" customFormat="1" ht="26.25" customHeight="1">
      <c r="A110" s="944" t="s">
        <v>449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28431939</v>
      </c>
      <c r="AB110" s="948"/>
      <c r="AC110" s="948"/>
      <c r="AD110" s="948"/>
      <c r="AE110" s="949"/>
      <c r="AF110" s="950">
        <v>29195900</v>
      </c>
      <c r="AG110" s="948"/>
      <c r="AH110" s="948"/>
      <c r="AI110" s="948"/>
      <c r="AJ110" s="949"/>
      <c r="AK110" s="950">
        <v>29174798</v>
      </c>
      <c r="AL110" s="948"/>
      <c r="AM110" s="948"/>
      <c r="AN110" s="948"/>
      <c r="AO110" s="949"/>
      <c r="AP110" s="951">
        <v>17</v>
      </c>
      <c r="AQ110" s="952"/>
      <c r="AR110" s="952"/>
      <c r="AS110" s="952"/>
      <c r="AT110" s="953"/>
      <c r="AU110" s="954" t="s">
        <v>73</v>
      </c>
      <c r="AV110" s="955"/>
      <c r="AW110" s="955"/>
      <c r="AX110" s="955"/>
      <c r="AY110" s="955"/>
      <c r="AZ110" s="996" t="s">
        <v>450</v>
      </c>
      <c r="BA110" s="945"/>
      <c r="BB110" s="945"/>
      <c r="BC110" s="945"/>
      <c r="BD110" s="945"/>
      <c r="BE110" s="945"/>
      <c r="BF110" s="945"/>
      <c r="BG110" s="945"/>
      <c r="BH110" s="945"/>
      <c r="BI110" s="945"/>
      <c r="BJ110" s="945"/>
      <c r="BK110" s="945"/>
      <c r="BL110" s="945"/>
      <c r="BM110" s="945"/>
      <c r="BN110" s="945"/>
      <c r="BO110" s="945"/>
      <c r="BP110" s="946"/>
      <c r="BQ110" s="982">
        <v>340137607</v>
      </c>
      <c r="BR110" s="983"/>
      <c r="BS110" s="983"/>
      <c r="BT110" s="983"/>
      <c r="BU110" s="983"/>
      <c r="BV110" s="983">
        <v>352156362</v>
      </c>
      <c r="BW110" s="983"/>
      <c r="BX110" s="983"/>
      <c r="BY110" s="983"/>
      <c r="BZ110" s="983"/>
      <c r="CA110" s="983">
        <v>352656695</v>
      </c>
      <c r="CB110" s="983"/>
      <c r="CC110" s="983"/>
      <c r="CD110" s="983"/>
      <c r="CE110" s="983"/>
      <c r="CF110" s="997">
        <v>205.2</v>
      </c>
      <c r="CG110" s="998"/>
      <c r="CH110" s="998"/>
      <c r="CI110" s="998"/>
      <c r="CJ110" s="998"/>
      <c r="CK110" s="999" t="s">
        <v>451</v>
      </c>
      <c r="CL110" s="1000"/>
      <c r="CM110" s="979" t="s">
        <v>452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161012</v>
      </c>
      <c r="DH110" s="983"/>
      <c r="DI110" s="983"/>
      <c r="DJ110" s="983"/>
      <c r="DK110" s="983"/>
      <c r="DL110" s="983">
        <v>39578</v>
      </c>
      <c r="DM110" s="983"/>
      <c r="DN110" s="983"/>
      <c r="DO110" s="983"/>
      <c r="DP110" s="983"/>
      <c r="DQ110" s="983" t="s">
        <v>425</v>
      </c>
      <c r="DR110" s="983"/>
      <c r="DS110" s="983"/>
      <c r="DT110" s="983"/>
      <c r="DU110" s="983"/>
      <c r="DV110" s="984" t="s">
        <v>428</v>
      </c>
      <c r="DW110" s="984"/>
      <c r="DX110" s="984"/>
      <c r="DY110" s="984"/>
      <c r="DZ110" s="985"/>
    </row>
    <row r="111" spans="1:131" s="247" customFormat="1" ht="26.25" customHeight="1">
      <c r="A111" s="986" t="s">
        <v>453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428</v>
      </c>
      <c r="AB111" s="990"/>
      <c r="AC111" s="990"/>
      <c r="AD111" s="990"/>
      <c r="AE111" s="991"/>
      <c r="AF111" s="992" t="s">
        <v>428</v>
      </c>
      <c r="AG111" s="990"/>
      <c r="AH111" s="990"/>
      <c r="AI111" s="990"/>
      <c r="AJ111" s="991"/>
      <c r="AK111" s="992" t="s">
        <v>428</v>
      </c>
      <c r="AL111" s="990"/>
      <c r="AM111" s="990"/>
      <c r="AN111" s="990"/>
      <c r="AO111" s="991"/>
      <c r="AP111" s="993" t="s">
        <v>425</v>
      </c>
      <c r="AQ111" s="994"/>
      <c r="AR111" s="994"/>
      <c r="AS111" s="994"/>
      <c r="AT111" s="995"/>
      <c r="AU111" s="956"/>
      <c r="AV111" s="957"/>
      <c r="AW111" s="957"/>
      <c r="AX111" s="957"/>
      <c r="AY111" s="957"/>
      <c r="AZ111" s="1005" t="s">
        <v>454</v>
      </c>
      <c r="BA111" s="1006"/>
      <c r="BB111" s="1006"/>
      <c r="BC111" s="1006"/>
      <c r="BD111" s="1006"/>
      <c r="BE111" s="1006"/>
      <c r="BF111" s="1006"/>
      <c r="BG111" s="1006"/>
      <c r="BH111" s="1006"/>
      <c r="BI111" s="1006"/>
      <c r="BJ111" s="1006"/>
      <c r="BK111" s="1006"/>
      <c r="BL111" s="1006"/>
      <c r="BM111" s="1006"/>
      <c r="BN111" s="1006"/>
      <c r="BO111" s="1006"/>
      <c r="BP111" s="1007"/>
      <c r="BQ111" s="975">
        <v>19696699</v>
      </c>
      <c r="BR111" s="976"/>
      <c r="BS111" s="976"/>
      <c r="BT111" s="976"/>
      <c r="BU111" s="976"/>
      <c r="BV111" s="976">
        <v>16414540</v>
      </c>
      <c r="BW111" s="976"/>
      <c r="BX111" s="976"/>
      <c r="BY111" s="976"/>
      <c r="BZ111" s="976"/>
      <c r="CA111" s="976">
        <v>14919328</v>
      </c>
      <c r="CB111" s="976"/>
      <c r="CC111" s="976"/>
      <c r="CD111" s="976"/>
      <c r="CE111" s="976"/>
      <c r="CF111" s="970">
        <v>8.6999999999999993</v>
      </c>
      <c r="CG111" s="971"/>
      <c r="CH111" s="971"/>
      <c r="CI111" s="971"/>
      <c r="CJ111" s="971"/>
      <c r="CK111" s="1001"/>
      <c r="CL111" s="1002"/>
      <c r="CM111" s="972" t="s">
        <v>455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428</v>
      </c>
      <c r="DH111" s="976"/>
      <c r="DI111" s="976"/>
      <c r="DJ111" s="976"/>
      <c r="DK111" s="976"/>
      <c r="DL111" s="976" t="s">
        <v>456</v>
      </c>
      <c r="DM111" s="976"/>
      <c r="DN111" s="976"/>
      <c r="DO111" s="976"/>
      <c r="DP111" s="976"/>
      <c r="DQ111" s="976" t="s">
        <v>428</v>
      </c>
      <c r="DR111" s="976"/>
      <c r="DS111" s="976"/>
      <c r="DT111" s="976"/>
      <c r="DU111" s="976"/>
      <c r="DV111" s="977" t="s">
        <v>456</v>
      </c>
      <c r="DW111" s="977"/>
      <c r="DX111" s="977"/>
      <c r="DY111" s="977"/>
      <c r="DZ111" s="978"/>
    </row>
    <row r="112" spans="1:131" s="247" customFormat="1" ht="26.25" customHeight="1">
      <c r="A112" s="1008" t="s">
        <v>457</v>
      </c>
      <c r="B112" s="1009"/>
      <c r="C112" s="1006" t="s">
        <v>458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2363367</v>
      </c>
      <c r="AB112" s="1015"/>
      <c r="AC112" s="1015"/>
      <c r="AD112" s="1015"/>
      <c r="AE112" s="1016"/>
      <c r="AF112" s="1017">
        <v>2696700</v>
      </c>
      <c r="AG112" s="1015"/>
      <c r="AH112" s="1015"/>
      <c r="AI112" s="1015"/>
      <c r="AJ112" s="1016"/>
      <c r="AK112" s="1017">
        <v>3030033</v>
      </c>
      <c r="AL112" s="1015"/>
      <c r="AM112" s="1015"/>
      <c r="AN112" s="1015"/>
      <c r="AO112" s="1016"/>
      <c r="AP112" s="1018">
        <v>1.8</v>
      </c>
      <c r="AQ112" s="1019"/>
      <c r="AR112" s="1019"/>
      <c r="AS112" s="1019"/>
      <c r="AT112" s="1020"/>
      <c r="AU112" s="956"/>
      <c r="AV112" s="957"/>
      <c r="AW112" s="957"/>
      <c r="AX112" s="957"/>
      <c r="AY112" s="957"/>
      <c r="AZ112" s="1005" t="s">
        <v>459</v>
      </c>
      <c r="BA112" s="1006"/>
      <c r="BB112" s="1006"/>
      <c r="BC112" s="1006"/>
      <c r="BD112" s="1006"/>
      <c r="BE112" s="1006"/>
      <c r="BF112" s="1006"/>
      <c r="BG112" s="1006"/>
      <c r="BH112" s="1006"/>
      <c r="BI112" s="1006"/>
      <c r="BJ112" s="1006"/>
      <c r="BK112" s="1006"/>
      <c r="BL112" s="1006"/>
      <c r="BM112" s="1006"/>
      <c r="BN112" s="1006"/>
      <c r="BO112" s="1006"/>
      <c r="BP112" s="1007"/>
      <c r="BQ112" s="975">
        <v>106310047</v>
      </c>
      <c r="BR112" s="976"/>
      <c r="BS112" s="976"/>
      <c r="BT112" s="976"/>
      <c r="BU112" s="976"/>
      <c r="BV112" s="976">
        <v>101404914</v>
      </c>
      <c r="BW112" s="976"/>
      <c r="BX112" s="976"/>
      <c r="BY112" s="976"/>
      <c r="BZ112" s="976"/>
      <c r="CA112" s="976">
        <v>95474151</v>
      </c>
      <c r="CB112" s="976"/>
      <c r="CC112" s="976"/>
      <c r="CD112" s="976"/>
      <c r="CE112" s="976"/>
      <c r="CF112" s="970">
        <v>55.6</v>
      </c>
      <c r="CG112" s="971"/>
      <c r="CH112" s="971"/>
      <c r="CI112" s="971"/>
      <c r="CJ112" s="971"/>
      <c r="CK112" s="1001"/>
      <c r="CL112" s="1002"/>
      <c r="CM112" s="972" t="s">
        <v>460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425</v>
      </c>
      <c r="DH112" s="976"/>
      <c r="DI112" s="976"/>
      <c r="DJ112" s="976"/>
      <c r="DK112" s="976"/>
      <c r="DL112" s="976" t="s">
        <v>456</v>
      </c>
      <c r="DM112" s="976"/>
      <c r="DN112" s="976"/>
      <c r="DO112" s="976"/>
      <c r="DP112" s="976"/>
      <c r="DQ112" s="976" t="s">
        <v>428</v>
      </c>
      <c r="DR112" s="976"/>
      <c r="DS112" s="976"/>
      <c r="DT112" s="976"/>
      <c r="DU112" s="976"/>
      <c r="DV112" s="977" t="s">
        <v>425</v>
      </c>
      <c r="DW112" s="977"/>
      <c r="DX112" s="977"/>
      <c r="DY112" s="977"/>
      <c r="DZ112" s="978"/>
    </row>
    <row r="113" spans="1:130" s="247" customFormat="1" ht="26.25" customHeight="1">
      <c r="A113" s="1010"/>
      <c r="B113" s="1011"/>
      <c r="C113" s="1006" t="s">
        <v>461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6564162</v>
      </c>
      <c r="AB113" s="990"/>
      <c r="AC113" s="990"/>
      <c r="AD113" s="990"/>
      <c r="AE113" s="991"/>
      <c r="AF113" s="992">
        <v>6334976</v>
      </c>
      <c r="AG113" s="990"/>
      <c r="AH113" s="990"/>
      <c r="AI113" s="990"/>
      <c r="AJ113" s="991"/>
      <c r="AK113" s="992">
        <v>6001360</v>
      </c>
      <c r="AL113" s="990"/>
      <c r="AM113" s="990"/>
      <c r="AN113" s="990"/>
      <c r="AO113" s="991"/>
      <c r="AP113" s="993">
        <v>3.5</v>
      </c>
      <c r="AQ113" s="994"/>
      <c r="AR113" s="994"/>
      <c r="AS113" s="994"/>
      <c r="AT113" s="995"/>
      <c r="AU113" s="956"/>
      <c r="AV113" s="957"/>
      <c r="AW113" s="957"/>
      <c r="AX113" s="957"/>
      <c r="AY113" s="957"/>
      <c r="AZ113" s="1005" t="s">
        <v>462</v>
      </c>
      <c r="BA113" s="1006"/>
      <c r="BB113" s="1006"/>
      <c r="BC113" s="1006"/>
      <c r="BD113" s="1006"/>
      <c r="BE113" s="1006"/>
      <c r="BF113" s="1006"/>
      <c r="BG113" s="1006"/>
      <c r="BH113" s="1006"/>
      <c r="BI113" s="1006"/>
      <c r="BJ113" s="1006"/>
      <c r="BK113" s="1006"/>
      <c r="BL113" s="1006"/>
      <c r="BM113" s="1006"/>
      <c r="BN113" s="1006"/>
      <c r="BO113" s="1006"/>
      <c r="BP113" s="1007"/>
      <c r="BQ113" s="975">
        <v>338178</v>
      </c>
      <c r="BR113" s="976"/>
      <c r="BS113" s="976"/>
      <c r="BT113" s="976"/>
      <c r="BU113" s="976"/>
      <c r="BV113" s="976">
        <v>151377</v>
      </c>
      <c r="BW113" s="976"/>
      <c r="BX113" s="976"/>
      <c r="BY113" s="976"/>
      <c r="BZ113" s="976"/>
      <c r="CA113" s="976">
        <v>148530</v>
      </c>
      <c r="CB113" s="976"/>
      <c r="CC113" s="976"/>
      <c r="CD113" s="976"/>
      <c r="CE113" s="976"/>
      <c r="CF113" s="970">
        <v>0.1</v>
      </c>
      <c r="CG113" s="971"/>
      <c r="CH113" s="971"/>
      <c r="CI113" s="971"/>
      <c r="CJ113" s="971"/>
      <c r="CK113" s="1001"/>
      <c r="CL113" s="1002"/>
      <c r="CM113" s="972" t="s">
        <v>463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425</v>
      </c>
      <c r="DH113" s="1015"/>
      <c r="DI113" s="1015"/>
      <c r="DJ113" s="1015"/>
      <c r="DK113" s="1016"/>
      <c r="DL113" s="1017" t="s">
        <v>456</v>
      </c>
      <c r="DM113" s="1015"/>
      <c r="DN113" s="1015"/>
      <c r="DO113" s="1015"/>
      <c r="DP113" s="1016"/>
      <c r="DQ113" s="1017" t="s">
        <v>456</v>
      </c>
      <c r="DR113" s="1015"/>
      <c r="DS113" s="1015"/>
      <c r="DT113" s="1015"/>
      <c r="DU113" s="1016"/>
      <c r="DV113" s="1018" t="s">
        <v>428</v>
      </c>
      <c r="DW113" s="1019"/>
      <c r="DX113" s="1019"/>
      <c r="DY113" s="1019"/>
      <c r="DZ113" s="1020"/>
    </row>
    <row r="114" spans="1:130" s="247" customFormat="1" ht="26.25" customHeight="1">
      <c r="A114" s="1010"/>
      <c r="B114" s="1011"/>
      <c r="C114" s="1006" t="s">
        <v>464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145372</v>
      </c>
      <c r="AB114" s="1015"/>
      <c r="AC114" s="1015"/>
      <c r="AD114" s="1015"/>
      <c r="AE114" s="1016"/>
      <c r="AF114" s="1017">
        <v>118888</v>
      </c>
      <c r="AG114" s="1015"/>
      <c r="AH114" s="1015"/>
      <c r="AI114" s="1015"/>
      <c r="AJ114" s="1016"/>
      <c r="AK114" s="1017">
        <v>26683</v>
      </c>
      <c r="AL114" s="1015"/>
      <c r="AM114" s="1015"/>
      <c r="AN114" s="1015"/>
      <c r="AO114" s="1016"/>
      <c r="AP114" s="1018">
        <v>0</v>
      </c>
      <c r="AQ114" s="1019"/>
      <c r="AR114" s="1019"/>
      <c r="AS114" s="1019"/>
      <c r="AT114" s="1020"/>
      <c r="AU114" s="956"/>
      <c r="AV114" s="957"/>
      <c r="AW114" s="957"/>
      <c r="AX114" s="957"/>
      <c r="AY114" s="957"/>
      <c r="AZ114" s="1005" t="s">
        <v>465</v>
      </c>
      <c r="BA114" s="1006"/>
      <c r="BB114" s="1006"/>
      <c r="BC114" s="1006"/>
      <c r="BD114" s="1006"/>
      <c r="BE114" s="1006"/>
      <c r="BF114" s="1006"/>
      <c r="BG114" s="1006"/>
      <c r="BH114" s="1006"/>
      <c r="BI114" s="1006"/>
      <c r="BJ114" s="1006"/>
      <c r="BK114" s="1006"/>
      <c r="BL114" s="1006"/>
      <c r="BM114" s="1006"/>
      <c r="BN114" s="1006"/>
      <c r="BO114" s="1006"/>
      <c r="BP114" s="1007"/>
      <c r="BQ114" s="975">
        <v>62247331</v>
      </c>
      <c r="BR114" s="976"/>
      <c r="BS114" s="976"/>
      <c r="BT114" s="976"/>
      <c r="BU114" s="976"/>
      <c r="BV114" s="976">
        <v>58416745</v>
      </c>
      <c r="BW114" s="976"/>
      <c r="BX114" s="976"/>
      <c r="BY114" s="976"/>
      <c r="BZ114" s="976"/>
      <c r="CA114" s="976">
        <v>57568790</v>
      </c>
      <c r="CB114" s="976"/>
      <c r="CC114" s="976"/>
      <c r="CD114" s="976"/>
      <c r="CE114" s="976"/>
      <c r="CF114" s="970">
        <v>33.5</v>
      </c>
      <c r="CG114" s="971"/>
      <c r="CH114" s="971"/>
      <c r="CI114" s="971"/>
      <c r="CJ114" s="971"/>
      <c r="CK114" s="1001"/>
      <c r="CL114" s="1002"/>
      <c r="CM114" s="972" t="s">
        <v>466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425</v>
      </c>
      <c r="DH114" s="1015"/>
      <c r="DI114" s="1015"/>
      <c r="DJ114" s="1015"/>
      <c r="DK114" s="1016"/>
      <c r="DL114" s="1017" t="s">
        <v>425</v>
      </c>
      <c r="DM114" s="1015"/>
      <c r="DN114" s="1015"/>
      <c r="DO114" s="1015"/>
      <c r="DP114" s="1016"/>
      <c r="DQ114" s="1017" t="s">
        <v>456</v>
      </c>
      <c r="DR114" s="1015"/>
      <c r="DS114" s="1015"/>
      <c r="DT114" s="1015"/>
      <c r="DU114" s="1016"/>
      <c r="DV114" s="1018" t="s">
        <v>456</v>
      </c>
      <c r="DW114" s="1019"/>
      <c r="DX114" s="1019"/>
      <c r="DY114" s="1019"/>
      <c r="DZ114" s="1020"/>
    </row>
    <row r="115" spans="1:130" s="247" customFormat="1" ht="26.25" customHeight="1">
      <c r="A115" s="1010"/>
      <c r="B115" s="1011"/>
      <c r="C115" s="1006" t="s">
        <v>467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3199349</v>
      </c>
      <c r="AB115" s="990"/>
      <c r="AC115" s="990"/>
      <c r="AD115" s="990"/>
      <c r="AE115" s="991"/>
      <c r="AF115" s="992">
        <v>3079492</v>
      </c>
      <c r="AG115" s="990"/>
      <c r="AH115" s="990"/>
      <c r="AI115" s="990"/>
      <c r="AJ115" s="991"/>
      <c r="AK115" s="992">
        <v>1261255</v>
      </c>
      <c r="AL115" s="990"/>
      <c r="AM115" s="990"/>
      <c r="AN115" s="990"/>
      <c r="AO115" s="991"/>
      <c r="AP115" s="993">
        <v>0.7</v>
      </c>
      <c r="AQ115" s="994"/>
      <c r="AR115" s="994"/>
      <c r="AS115" s="994"/>
      <c r="AT115" s="995"/>
      <c r="AU115" s="956"/>
      <c r="AV115" s="957"/>
      <c r="AW115" s="957"/>
      <c r="AX115" s="957"/>
      <c r="AY115" s="957"/>
      <c r="AZ115" s="1005" t="s">
        <v>468</v>
      </c>
      <c r="BA115" s="1006"/>
      <c r="BB115" s="1006"/>
      <c r="BC115" s="1006"/>
      <c r="BD115" s="1006"/>
      <c r="BE115" s="1006"/>
      <c r="BF115" s="1006"/>
      <c r="BG115" s="1006"/>
      <c r="BH115" s="1006"/>
      <c r="BI115" s="1006"/>
      <c r="BJ115" s="1006"/>
      <c r="BK115" s="1006"/>
      <c r="BL115" s="1006"/>
      <c r="BM115" s="1006"/>
      <c r="BN115" s="1006"/>
      <c r="BO115" s="1006"/>
      <c r="BP115" s="1007"/>
      <c r="BQ115" s="975">
        <v>1226049</v>
      </c>
      <c r="BR115" s="976"/>
      <c r="BS115" s="976"/>
      <c r="BT115" s="976"/>
      <c r="BU115" s="976"/>
      <c r="BV115" s="976">
        <v>1433058</v>
      </c>
      <c r="BW115" s="976"/>
      <c r="BX115" s="976"/>
      <c r="BY115" s="976"/>
      <c r="BZ115" s="976"/>
      <c r="CA115" s="976">
        <v>1467348</v>
      </c>
      <c r="CB115" s="976"/>
      <c r="CC115" s="976"/>
      <c r="CD115" s="976"/>
      <c r="CE115" s="976"/>
      <c r="CF115" s="970">
        <v>0.9</v>
      </c>
      <c r="CG115" s="971"/>
      <c r="CH115" s="971"/>
      <c r="CI115" s="971"/>
      <c r="CJ115" s="971"/>
      <c r="CK115" s="1001"/>
      <c r="CL115" s="1002"/>
      <c r="CM115" s="1005" t="s">
        <v>469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6563409</v>
      </c>
      <c r="DH115" s="1015"/>
      <c r="DI115" s="1015"/>
      <c r="DJ115" s="1015"/>
      <c r="DK115" s="1016"/>
      <c r="DL115" s="1017">
        <v>5400518</v>
      </c>
      <c r="DM115" s="1015"/>
      <c r="DN115" s="1015"/>
      <c r="DO115" s="1015"/>
      <c r="DP115" s="1016"/>
      <c r="DQ115" s="1017">
        <v>4201666</v>
      </c>
      <c r="DR115" s="1015"/>
      <c r="DS115" s="1015"/>
      <c r="DT115" s="1015"/>
      <c r="DU115" s="1016"/>
      <c r="DV115" s="1018">
        <v>2.4</v>
      </c>
      <c r="DW115" s="1019"/>
      <c r="DX115" s="1019"/>
      <c r="DY115" s="1019"/>
      <c r="DZ115" s="1020"/>
    </row>
    <row r="116" spans="1:130" s="247" customFormat="1" ht="26.25" customHeight="1">
      <c r="A116" s="1012"/>
      <c r="B116" s="1013"/>
      <c r="C116" s="1021" t="s">
        <v>470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13</v>
      </c>
      <c r="AB116" s="1015"/>
      <c r="AC116" s="1015"/>
      <c r="AD116" s="1015"/>
      <c r="AE116" s="1016"/>
      <c r="AF116" s="1017" t="s">
        <v>428</v>
      </c>
      <c r="AG116" s="1015"/>
      <c r="AH116" s="1015"/>
      <c r="AI116" s="1015"/>
      <c r="AJ116" s="1016"/>
      <c r="AK116" s="1017" t="s">
        <v>456</v>
      </c>
      <c r="AL116" s="1015"/>
      <c r="AM116" s="1015"/>
      <c r="AN116" s="1015"/>
      <c r="AO116" s="1016"/>
      <c r="AP116" s="1018" t="s">
        <v>428</v>
      </c>
      <c r="AQ116" s="1019"/>
      <c r="AR116" s="1019"/>
      <c r="AS116" s="1019"/>
      <c r="AT116" s="1020"/>
      <c r="AU116" s="956"/>
      <c r="AV116" s="957"/>
      <c r="AW116" s="957"/>
      <c r="AX116" s="957"/>
      <c r="AY116" s="957"/>
      <c r="AZ116" s="1023" t="s">
        <v>471</v>
      </c>
      <c r="BA116" s="1024"/>
      <c r="BB116" s="1024"/>
      <c r="BC116" s="1024"/>
      <c r="BD116" s="1024"/>
      <c r="BE116" s="1024"/>
      <c r="BF116" s="1024"/>
      <c r="BG116" s="1024"/>
      <c r="BH116" s="1024"/>
      <c r="BI116" s="1024"/>
      <c r="BJ116" s="1024"/>
      <c r="BK116" s="1024"/>
      <c r="BL116" s="1024"/>
      <c r="BM116" s="1024"/>
      <c r="BN116" s="1024"/>
      <c r="BO116" s="1024"/>
      <c r="BP116" s="1025"/>
      <c r="BQ116" s="975" t="s">
        <v>456</v>
      </c>
      <c r="BR116" s="976"/>
      <c r="BS116" s="976"/>
      <c r="BT116" s="976"/>
      <c r="BU116" s="976"/>
      <c r="BV116" s="976" t="s">
        <v>425</v>
      </c>
      <c r="BW116" s="976"/>
      <c r="BX116" s="976"/>
      <c r="BY116" s="976"/>
      <c r="BZ116" s="976"/>
      <c r="CA116" s="976" t="s">
        <v>428</v>
      </c>
      <c r="CB116" s="976"/>
      <c r="CC116" s="976"/>
      <c r="CD116" s="976"/>
      <c r="CE116" s="976"/>
      <c r="CF116" s="970" t="s">
        <v>425</v>
      </c>
      <c r="CG116" s="971"/>
      <c r="CH116" s="971"/>
      <c r="CI116" s="971"/>
      <c r="CJ116" s="971"/>
      <c r="CK116" s="1001"/>
      <c r="CL116" s="1002"/>
      <c r="CM116" s="972" t="s">
        <v>472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428</v>
      </c>
      <c r="DH116" s="1015"/>
      <c r="DI116" s="1015"/>
      <c r="DJ116" s="1015"/>
      <c r="DK116" s="1016"/>
      <c r="DL116" s="1017" t="s">
        <v>425</v>
      </c>
      <c r="DM116" s="1015"/>
      <c r="DN116" s="1015"/>
      <c r="DO116" s="1015"/>
      <c r="DP116" s="1016"/>
      <c r="DQ116" s="1017" t="s">
        <v>428</v>
      </c>
      <c r="DR116" s="1015"/>
      <c r="DS116" s="1015"/>
      <c r="DT116" s="1015"/>
      <c r="DU116" s="1016"/>
      <c r="DV116" s="1018" t="s">
        <v>425</v>
      </c>
      <c r="DW116" s="1019"/>
      <c r="DX116" s="1019"/>
      <c r="DY116" s="1019"/>
      <c r="DZ116" s="1020"/>
    </row>
    <row r="117" spans="1:130" s="247" customFormat="1" ht="26.25" customHeight="1">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473</v>
      </c>
      <c r="Z117" s="942"/>
      <c r="AA117" s="1032">
        <v>40704202</v>
      </c>
      <c r="AB117" s="1033"/>
      <c r="AC117" s="1033"/>
      <c r="AD117" s="1033"/>
      <c r="AE117" s="1034"/>
      <c r="AF117" s="1035">
        <v>41425956</v>
      </c>
      <c r="AG117" s="1033"/>
      <c r="AH117" s="1033"/>
      <c r="AI117" s="1033"/>
      <c r="AJ117" s="1034"/>
      <c r="AK117" s="1035">
        <v>39494129</v>
      </c>
      <c r="AL117" s="1033"/>
      <c r="AM117" s="1033"/>
      <c r="AN117" s="1033"/>
      <c r="AO117" s="1034"/>
      <c r="AP117" s="1036"/>
      <c r="AQ117" s="1037"/>
      <c r="AR117" s="1037"/>
      <c r="AS117" s="1037"/>
      <c r="AT117" s="1038"/>
      <c r="AU117" s="956"/>
      <c r="AV117" s="957"/>
      <c r="AW117" s="957"/>
      <c r="AX117" s="957"/>
      <c r="AY117" s="957"/>
      <c r="AZ117" s="1023" t="s">
        <v>474</v>
      </c>
      <c r="BA117" s="1024"/>
      <c r="BB117" s="1024"/>
      <c r="BC117" s="1024"/>
      <c r="BD117" s="1024"/>
      <c r="BE117" s="1024"/>
      <c r="BF117" s="1024"/>
      <c r="BG117" s="1024"/>
      <c r="BH117" s="1024"/>
      <c r="BI117" s="1024"/>
      <c r="BJ117" s="1024"/>
      <c r="BK117" s="1024"/>
      <c r="BL117" s="1024"/>
      <c r="BM117" s="1024"/>
      <c r="BN117" s="1024"/>
      <c r="BO117" s="1024"/>
      <c r="BP117" s="1025"/>
      <c r="BQ117" s="975" t="s">
        <v>389</v>
      </c>
      <c r="BR117" s="976"/>
      <c r="BS117" s="976"/>
      <c r="BT117" s="976"/>
      <c r="BU117" s="976"/>
      <c r="BV117" s="976" t="s">
        <v>475</v>
      </c>
      <c r="BW117" s="976"/>
      <c r="BX117" s="976"/>
      <c r="BY117" s="976"/>
      <c r="BZ117" s="976"/>
      <c r="CA117" s="976" t="s">
        <v>130</v>
      </c>
      <c r="CB117" s="976"/>
      <c r="CC117" s="976"/>
      <c r="CD117" s="976"/>
      <c r="CE117" s="976"/>
      <c r="CF117" s="970" t="s">
        <v>130</v>
      </c>
      <c r="CG117" s="971"/>
      <c r="CH117" s="971"/>
      <c r="CI117" s="971"/>
      <c r="CJ117" s="971"/>
      <c r="CK117" s="1001"/>
      <c r="CL117" s="1002"/>
      <c r="CM117" s="972" t="s">
        <v>476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477</v>
      </c>
      <c r="DH117" s="1015"/>
      <c r="DI117" s="1015"/>
      <c r="DJ117" s="1015"/>
      <c r="DK117" s="1016"/>
      <c r="DL117" s="1017" t="s">
        <v>478</v>
      </c>
      <c r="DM117" s="1015"/>
      <c r="DN117" s="1015"/>
      <c r="DO117" s="1015"/>
      <c r="DP117" s="1016"/>
      <c r="DQ117" s="1017" t="s">
        <v>479</v>
      </c>
      <c r="DR117" s="1015"/>
      <c r="DS117" s="1015"/>
      <c r="DT117" s="1015"/>
      <c r="DU117" s="1016"/>
      <c r="DV117" s="1018" t="s">
        <v>480</v>
      </c>
      <c r="DW117" s="1019"/>
      <c r="DX117" s="1019"/>
      <c r="DY117" s="1019"/>
      <c r="DZ117" s="1020"/>
    </row>
    <row r="118" spans="1:130" s="247" customFormat="1" ht="26.25" customHeight="1">
      <c r="A118" s="960" t="s">
        <v>448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446</v>
      </c>
      <c r="AB118" s="941"/>
      <c r="AC118" s="941"/>
      <c r="AD118" s="941"/>
      <c r="AE118" s="942"/>
      <c r="AF118" s="940" t="s">
        <v>306</v>
      </c>
      <c r="AG118" s="941"/>
      <c r="AH118" s="941"/>
      <c r="AI118" s="941"/>
      <c r="AJ118" s="942"/>
      <c r="AK118" s="940" t="s">
        <v>305</v>
      </c>
      <c r="AL118" s="941"/>
      <c r="AM118" s="941"/>
      <c r="AN118" s="941"/>
      <c r="AO118" s="942"/>
      <c r="AP118" s="1027" t="s">
        <v>447</v>
      </c>
      <c r="AQ118" s="1028"/>
      <c r="AR118" s="1028"/>
      <c r="AS118" s="1028"/>
      <c r="AT118" s="1029"/>
      <c r="AU118" s="956"/>
      <c r="AV118" s="957"/>
      <c r="AW118" s="957"/>
      <c r="AX118" s="957"/>
      <c r="AY118" s="957"/>
      <c r="AZ118" s="1030" t="s">
        <v>481</v>
      </c>
      <c r="BA118" s="1021"/>
      <c r="BB118" s="1021"/>
      <c r="BC118" s="1021"/>
      <c r="BD118" s="1021"/>
      <c r="BE118" s="1021"/>
      <c r="BF118" s="1021"/>
      <c r="BG118" s="1021"/>
      <c r="BH118" s="1021"/>
      <c r="BI118" s="1021"/>
      <c r="BJ118" s="1021"/>
      <c r="BK118" s="1021"/>
      <c r="BL118" s="1021"/>
      <c r="BM118" s="1021"/>
      <c r="BN118" s="1021"/>
      <c r="BO118" s="1021"/>
      <c r="BP118" s="1022"/>
      <c r="BQ118" s="1053" t="s">
        <v>482</v>
      </c>
      <c r="BR118" s="1054"/>
      <c r="BS118" s="1054"/>
      <c r="BT118" s="1054"/>
      <c r="BU118" s="1054"/>
      <c r="BV118" s="1054" t="s">
        <v>483</v>
      </c>
      <c r="BW118" s="1054"/>
      <c r="BX118" s="1054"/>
      <c r="BY118" s="1054"/>
      <c r="BZ118" s="1054"/>
      <c r="CA118" s="1054" t="s">
        <v>478</v>
      </c>
      <c r="CB118" s="1054"/>
      <c r="CC118" s="1054"/>
      <c r="CD118" s="1054"/>
      <c r="CE118" s="1054"/>
      <c r="CF118" s="970" t="s">
        <v>130</v>
      </c>
      <c r="CG118" s="971"/>
      <c r="CH118" s="971"/>
      <c r="CI118" s="971"/>
      <c r="CJ118" s="971"/>
      <c r="CK118" s="1001"/>
      <c r="CL118" s="1002"/>
      <c r="CM118" s="972" t="s">
        <v>484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482</v>
      </c>
      <c r="DH118" s="1015"/>
      <c r="DI118" s="1015"/>
      <c r="DJ118" s="1015"/>
      <c r="DK118" s="1016"/>
      <c r="DL118" s="1017" t="s">
        <v>479</v>
      </c>
      <c r="DM118" s="1015"/>
      <c r="DN118" s="1015"/>
      <c r="DO118" s="1015"/>
      <c r="DP118" s="1016"/>
      <c r="DQ118" s="1017" t="s">
        <v>130</v>
      </c>
      <c r="DR118" s="1015"/>
      <c r="DS118" s="1015"/>
      <c r="DT118" s="1015"/>
      <c r="DU118" s="1016"/>
      <c r="DV118" s="1018" t="s">
        <v>479</v>
      </c>
      <c r="DW118" s="1019"/>
      <c r="DX118" s="1019"/>
      <c r="DY118" s="1019"/>
      <c r="DZ118" s="1020"/>
    </row>
    <row r="119" spans="1:130" s="247" customFormat="1" ht="26.25" customHeight="1">
      <c r="A119" s="1114" t="s">
        <v>451</v>
      </c>
      <c r="B119" s="1000"/>
      <c r="C119" s="979" t="s">
        <v>452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121434</v>
      </c>
      <c r="AB119" s="948"/>
      <c r="AC119" s="948"/>
      <c r="AD119" s="948"/>
      <c r="AE119" s="949"/>
      <c r="AF119" s="950">
        <v>121434</v>
      </c>
      <c r="AG119" s="948"/>
      <c r="AH119" s="948"/>
      <c r="AI119" s="948"/>
      <c r="AJ119" s="949"/>
      <c r="AK119" s="950">
        <v>39578</v>
      </c>
      <c r="AL119" s="948"/>
      <c r="AM119" s="948"/>
      <c r="AN119" s="948"/>
      <c r="AO119" s="949"/>
      <c r="AP119" s="951">
        <v>0</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485</v>
      </c>
      <c r="BP119" s="1062"/>
      <c r="BQ119" s="1053">
        <v>529955911</v>
      </c>
      <c r="BR119" s="1054"/>
      <c r="BS119" s="1054"/>
      <c r="BT119" s="1054"/>
      <c r="BU119" s="1054"/>
      <c r="BV119" s="1054">
        <v>529976996</v>
      </c>
      <c r="BW119" s="1054"/>
      <c r="BX119" s="1054"/>
      <c r="BY119" s="1054"/>
      <c r="BZ119" s="1054"/>
      <c r="CA119" s="1054">
        <v>522234842</v>
      </c>
      <c r="CB119" s="1054"/>
      <c r="CC119" s="1054"/>
      <c r="CD119" s="1054"/>
      <c r="CE119" s="1054"/>
      <c r="CF119" s="1055"/>
      <c r="CG119" s="1056"/>
      <c r="CH119" s="1056"/>
      <c r="CI119" s="1056"/>
      <c r="CJ119" s="1057"/>
      <c r="CK119" s="1003"/>
      <c r="CL119" s="1004"/>
      <c r="CM119" s="1058" t="s">
        <v>486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12972278</v>
      </c>
      <c r="DH119" s="1040"/>
      <c r="DI119" s="1040"/>
      <c r="DJ119" s="1040"/>
      <c r="DK119" s="1041"/>
      <c r="DL119" s="1039">
        <v>10974444</v>
      </c>
      <c r="DM119" s="1040"/>
      <c r="DN119" s="1040"/>
      <c r="DO119" s="1040"/>
      <c r="DP119" s="1041"/>
      <c r="DQ119" s="1039">
        <v>10717662</v>
      </c>
      <c r="DR119" s="1040"/>
      <c r="DS119" s="1040"/>
      <c r="DT119" s="1040"/>
      <c r="DU119" s="1041"/>
      <c r="DV119" s="1042">
        <v>6.2</v>
      </c>
      <c r="DW119" s="1043"/>
      <c r="DX119" s="1043"/>
      <c r="DY119" s="1043"/>
      <c r="DZ119" s="1044"/>
    </row>
    <row r="120" spans="1:130" s="247" customFormat="1" ht="26.25" customHeight="1">
      <c r="A120" s="1115"/>
      <c r="B120" s="1002"/>
      <c r="C120" s="972" t="s">
        <v>455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487</v>
      </c>
      <c r="AB120" s="1015"/>
      <c r="AC120" s="1015"/>
      <c r="AD120" s="1015"/>
      <c r="AE120" s="1016"/>
      <c r="AF120" s="1017" t="s">
        <v>480</v>
      </c>
      <c r="AG120" s="1015"/>
      <c r="AH120" s="1015"/>
      <c r="AI120" s="1015"/>
      <c r="AJ120" s="1016"/>
      <c r="AK120" s="1017" t="s">
        <v>475</v>
      </c>
      <c r="AL120" s="1015"/>
      <c r="AM120" s="1015"/>
      <c r="AN120" s="1015"/>
      <c r="AO120" s="1016"/>
      <c r="AP120" s="1018" t="s">
        <v>488</v>
      </c>
      <c r="AQ120" s="1019"/>
      <c r="AR120" s="1019"/>
      <c r="AS120" s="1019"/>
      <c r="AT120" s="1020"/>
      <c r="AU120" s="1045" t="s">
        <v>489</v>
      </c>
      <c r="AV120" s="1046"/>
      <c r="AW120" s="1046"/>
      <c r="AX120" s="1046"/>
      <c r="AY120" s="1047"/>
      <c r="AZ120" s="996" t="s">
        <v>490</v>
      </c>
      <c r="BA120" s="945"/>
      <c r="BB120" s="945"/>
      <c r="BC120" s="945"/>
      <c r="BD120" s="945"/>
      <c r="BE120" s="945"/>
      <c r="BF120" s="945"/>
      <c r="BG120" s="945"/>
      <c r="BH120" s="945"/>
      <c r="BI120" s="945"/>
      <c r="BJ120" s="945"/>
      <c r="BK120" s="945"/>
      <c r="BL120" s="945"/>
      <c r="BM120" s="945"/>
      <c r="BN120" s="945"/>
      <c r="BO120" s="945"/>
      <c r="BP120" s="946"/>
      <c r="BQ120" s="982">
        <v>70131784</v>
      </c>
      <c r="BR120" s="983"/>
      <c r="BS120" s="983"/>
      <c r="BT120" s="983"/>
      <c r="BU120" s="983"/>
      <c r="BV120" s="983">
        <v>76382733</v>
      </c>
      <c r="BW120" s="983"/>
      <c r="BX120" s="983"/>
      <c r="BY120" s="983"/>
      <c r="BZ120" s="983"/>
      <c r="CA120" s="983">
        <v>79920194</v>
      </c>
      <c r="CB120" s="983"/>
      <c r="CC120" s="983"/>
      <c r="CD120" s="983"/>
      <c r="CE120" s="983"/>
      <c r="CF120" s="997">
        <v>46.5</v>
      </c>
      <c r="CG120" s="998"/>
      <c r="CH120" s="998"/>
      <c r="CI120" s="998"/>
      <c r="CJ120" s="998"/>
      <c r="CK120" s="1063" t="s">
        <v>491</v>
      </c>
      <c r="CL120" s="1064"/>
      <c r="CM120" s="1064"/>
      <c r="CN120" s="1064"/>
      <c r="CO120" s="1065"/>
      <c r="CP120" s="1071" t="s">
        <v>492</v>
      </c>
      <c r="CQ120" s="1072"/>
      <c r="CR120" s="1072"/>
      <c r="CS120" s="1072"/>
      <c r="CT120" s="1072"/>
      <c r="CU120" s="1072"/>
      <c r="CV120" s="1072"/>
      <c r="CW120" s="1072"/>
      <c r="CX120" s="1072"/>
      <c r="CY120" s="1072"/>
      <c r="CZ120" s="1072"/>
      <c r="DA120" s="1072"/>
      <c r="DB120" s="1072"/>
      <c r="DC120" s="1072"/>
      <c r="DD120" s="1072"/>
      <c r="DE120" s="1072"/>
      <c r="DF120" s="1073"/>
      <c r="DG120" s="982">
        <v>105236918</v>
      </c>
      <c r="DH120" s="983"/>
      <c r="DI120" s="983"/>
      <c r="DJ120" s="983"/>
      <c r="DK120" s="983"/>
      <c r="DL120" s="983">
        <v>100300523</v>
      </c>
      <c r="DM120" s="983"/>
      <c r="DN120" s="983"/>
      <c r="DO120" s="983"/>
      <c r="DP120" s="983"/>
      <c r="DQ120" s="983">
        <v>94376103</v>
      </c>
      <c r="DR120" s="983"/>
      <c r="DS120" s="983"/>
      <c r="DT120" s="983"/>
      <c r="DU120" s="983"/>
      <c r="DV120" s="984">
        <v>54.9</v>
      </c>
      <c r="DW120" s="984"/>
      <c r="DX120" s="984"/>
      <c r="DY120" s="984"/>
      <c r="DZ120" s="985"/>
    </row>
    <row r="121" spans="1:130" s="247" customFormat="1" ht="26.25" customHeight="1">
      <c r="A121" s="1115"/>
      <c r="B121" s="1002"/>
      <c r="C121" s="1023" t="s">
        <v>493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494</v>
      </c>
      <c r="AB121" s="1015"/>
      <c r="AC121" s="1015"/>
      <c r="AD121" s="1015"/>
      <c r="AE121" s="1016"/>
      <c r="AF121" s="1017" t="s">
        <v>130</v>
      </c>
      <c r="AG121" s="1015"/>
      <c r="AH121" s="1015"/>
      <c r="AI121" s="1015"/>
      <c r="AJ121" s="1016"/>
      <c r="AK121" s="1017" t="s">
        <v>495</v>
      </c>
      <c r="AL121" s="1015"/>
      <c r="AM121" s="1015"/>
      <c r="AN121" s="1015"/>
      <c r="AO121" s="1016"/>
      <c r="AP121" s="1018" t="s">
        <v>483</v>
      </c>
      <c r="AQ121" s="1019"/>
      <c r="AR121" s="1019"/>
      <c r="AS121" s="1019"/>
      <c r="AT121" s="1020"/>
      <c r="AU121" s="1048"/>
      <c r="AV121" s="1049"/>
      <c r="AW121" s="1049"/>
      <c r="AX121" s="1049"/>
      <c r="AY121" s="1050"/>
      <c r="AZ121" s="1005" t="s">
        <v>496</v>
      </c>
      <c r="BA121" s="1006"/>
      <c r="BB121" s="1006"/>
      <c r="BC121" s="1006"/>
      <c r="BD121" s="1006"/>
      <c r="BE121" s="1006"/>
      <c r="BF121" s="1006"/>
      <c r="BG121" s="1006"/>
      <c r="BH121" s="1006"/>
      <c r="BI121" s="1006"/>
      <c r="BJ121" s="1006"/>
      <c r="BK121" s="1006"/>
      <c r="BL121" s="1006"/>
      <c r="BM121" s="1006"/>
      <c r="BN121" s="1006"/>
      <c r="BO121" s="1006"/>
      <c r="BP121" s="1007"/>
      <c r="BQ121" s="975">
        <v>70595738</v>
      </c>
      <c r="BR121" s="976"/>
      <c r="BS121" s="976"/>
      <c r="BT121" s="976"/>
      <c r="BU121" s="976"/>
      <c r="BV121" s="976">
        <v>67968490</v>
      </c>
      <c r="BW121" s="976"/>
      <c r="BX121" s="976"/>
      <c r="BY121" s="976"/>
      <c r="BZ121" s="976"/>
      <c r="CA121" s="976">
        <v>66857549</v>
      </c>
      <c r="CB121" s="976"/>
      <c r="CC121" s="976"/>
      <c r="CD121" s="976"/>
      <c r="CE121" s="976"/>
      <c r="CF121" s="970">
        <v>38.9</v>
      </c>
      <c r="CG121" s="971"/>
      <c r="CH121" s="971"/>
      <c r="CI121" s="971"/>
      <c r="CJ121" s="971"/>
      <c r="CK121" s="1066"/>
      <c r="CL121" s="1067"/>
      <c r="CM121" s="1067"/>
      <c r="CN121" s="1067"/>
      <c r="CO121" s="1068"/>
      <c r="CP121" s="1076" t="s">
        <v>497</v>
      </c>
      <c r="CQ121" s="1077"/>
      <c r="CR121" s="1077"/>
      <c r="CS121" s="1077"/>
      <c r="CT121" s="1077"/>
      <c r="CU121" s="1077"/>
      <c r="CV121" s="1077"/>
      <c r="CW121" s="1077"/>
      <c r="CX121" s="1077"/>
      <c r="CY121" s="1077"/>
      <c r="CZ121" s="1077"/>
      <c r="DA121" s="1077"/>
      <c r="DB121" s="1077"/>
      <c r="DC121" s="1077"/>
      <c r="DD121" s="1077"/>
      <c r="DE121" s="1077"/>
      <c r="DF121" s="1078"/>
      <c r="DG121" s="975">
        <v>515871</v>
      </c>
      <c r="DH121" s="976"/>
      <c r="DI121" s="976"/>
      <c r="DJ121" s="976"/>
      <c r="DK121" s="976"/>
      <c r="DL121" s="976">
        <v>519208</v>
      </c>
      <c r="DM121" s="976"/>
      <c r="DN121" s="976"/>
      <c r="DO121" s="976"/>
      <c r="DP121" s="976"/>
      <c r="DQ121" s="976">
        <v>514489</v>
      </c>
      <c r="DR121" s="976"/>
      <c r="DS121" s="976"/>
      <c r="DT121" s="976"/>
      <c r="DU121" s="976"/>
      <c r="DV121" s="977">
        <v>0.3</v>
      </c>
      <c r="DW121" s="977"/>
      <c r="DX121" s="977"/>
      <c r="DY121" s="977"/>
      <c r="DZ121" s="978"/>
    </row>
    <row r="122" spans="1:130" s="247" customFormat="1" ht="26.25" customHeight="1">
      <c r="A122" s="1115"/>
      <c r="B122" s="1002"/>
      <c r="C122" s="972" t="s">
        <v>466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498</v>
      </c>
      <c r="AB122" s="1015"/>
      <c r="AC122" s="1015"/>
      <c r="AD122" s="1015"/>
      <c r="AE122" s="1016"/>
      <c r="AF122" s="1017" t="s">
        <v>494</v>
      </c>
      <c r="AG122" s="1015"/>
      <c r="AH122" s="1015"/>
      <c r="AI122" s="1015"/>
      <c r="AJ122" s="1016"/>
      <c r="AK122" s="1017" t="s">
        <v>482</v>
      </c>
      <c r="AL122" s="1015"/>
      <c r="AM122" s="1015"/>
      <c r="AN122" s="1015"/>
      <c r="AO122" s="1016"/>
      <c r="AP122" s="1018" t="s">
        <v>389</v>
      </c>
      <c r="AQ122" s="1019"/>
      <c r="AR122" s="1019"/>
      <c r="AS122" s="1019"/>
      <c r="AT122" s="1020"/>
      <c r="AU122" s="1048"/>
      <c r="AV122" s="1049"/>
      <c r="AW122" s="1049"/>
      <c r="AX122" s="1049"/>
      <c r="AY122" s="1050"/>
      <c r="AZ122" s="1030" t="s">
        <v>499</v>
      </c>
      <c r="BA122" s="1021"/>
      <c r="BB122" s="1021"/>
      <c r="BC122" s="1021"/>
      <c r="BD122" s="1021"/>
      <c r="BE122" s="1021"/>
      <c r="BF122" s="1021"/>
      <c r="BG122" s="1021"/>
      <c r="BH122" s="1021"/>
      <c r="BI122" s="1021"/>
      <c r="BJ122" s="1021"/>
      <c r="BK122" s="1021"/>
      <c r="BL122" s="1021"/>
      <c r="BM122" s="1021"/>
      <c r="BN122" s="1021"/>
      <c r="BO122" s="1021"/>
      <c r="BP122" s="1022"/>
      <c r="BQ122" s="1053">
        <v>358291659</v>
      </c>
      <c r="BR122" s="1054"/>
      <c r="BS122" s="1054"/>
      <c r="BT122" s="1054"/>
      <c r="BU122" s="1054"/>
      <c r="BV122" s="1054">
        <v>369715955</v>
      </c>
      <c r="BW122" s="1054"/>
      <c r="BX122" s="1054"/>
      <c r="BY122" s="1054"/>
      <c r="BZ122" s="1054"/>
      <c r="CA122" s="1054">
        <v>376863695</v>
      </c>
      <c r="CB122" s="1054"/>
      <c r="CC122" s="1054"/>
      <c r="CD122" s="1054"/>
      <c r="CE122" s="1054"/>
      <c r="CF122" s="1074">
        <v>219.3</v>
      </c>
      <c r="CG122" s="1075"/>
      <c r="CH122" s="1075"/>
      <c r="CI122" s="1075"/>
      <c r="CJ122" s="1075"/>
      <c r="CK122" s="1066"/>
      <c r="CL122" s="1067"/>
      <c r="CM122" s="1067"/>
      <c r="CN122" s="1067"/>
      <c r="CO122" s="1068"/>
      <c r="CP122" s="1076" t="s">
        <v>500</v>
      </c>
      <c r="CQ122" s="1077"/>
      <c r="CR122" s="1077"/>
      <c r="CS122" s="1077"/>
      <c r="CT122" s="1077"/>
      <c r="CU122" s="1077"/>
      <c r="CV122" s="1077"/>
      <c r="CW122" s="1077"/>
      <c r="CX122" s="1077"/>
      <c r="CY122" s="1077"/>
      <c r="CZ122" s="1077"/>
      <c r="DA122" s="1077"/>
      <c r="DB122" s="1077"/>
      <c r="DC122" s="1077"/>
      <c r="DD122" s="1077"/>
      <c r="DE122" s="1077"/>
      <c r="DF122" s="1078"/>
      <c r="DG122" s="975">
        <v>344017</v>
      </c>
      <c r="DH122" s="976"/>
      <c r="DI122" s="976"/>
      <c r="DJ122" s="976"/>
      <c r="DK122" s="976"/>
      <c r="DL122" s="976">
        <v>372491</v>
      </c>
      <c r="DM122" s="976"/>
      <c r="DN122" s="976"/>
      <c r="DO122" s="976"/>
      <c r="DP122" s="976"/>
      <c r="DQ122" s="976">
        <v>379485</v>
      </c>
      <c r="DR122" s="976"/>
      <c r="DS122" s="976"/>
      <c r="DT122" s="976"/>
      <c r="DU122" s="976"/>
      <c r="DV122" s="977">
        <v>0.2</v>
      </c>
      <c r="DW122" s="977"/>
      <c r="DX122" s="977"/>
      <c r="DY122" s="977"/>
      <c r="DZ122" s="978"/>
    </row>
    <row r="123" spans="1:130" s="247" customFormat="1" ht="26.25" customHeight="1">
      <c r="A123" s="1115"/>
      <c r="B123" s="1002"/>
      <c r="C123" s="972" t="s">
        <v>472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483</v>
      </c>
      <c r="AG123" s="1015"/>
      <c r="AH123" s="1015"/>
      <c r="AI123" s="1015"/>
      <c r="AJ123" s="1016"/>
      <c r="AK123" s="1017" t="s">
        <v>480</v>
      </c>
      <c r="AL123" s="1015"/>
      <c r="AM123" s="1015"/>
      <c r="AN123" s="1015"/>
      <c r="AO123" s="1016"/>
      <c r="AP123" s="1018" t="s">
        <v>483</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501</v>
      </c>
      <c r="BP123" s="1062"/>
      <c r="BQ123" s="1121">
        <v>499019181</v>
      </c>
      <c r="BR123" s="1122"/>
      <c r="BS123" s="1122"/>
      <c r="BT123" s="1122"/>
      <c r="BU123" s="1122"/>
      <c r="BV123" s="1122">
        <v>514067178</v>
      </c>
      <c r="BW123" s="1122"/>
      <c r="BX123" s="1122"/>
      <c r="BY123" s="1122"/>
      <c r="BZ123" s="1122"/>
      <c r="CA123" s="1122">
        <v>523641438</v>
      </c>
      <c r="CB123" s="1122"/>
      <c r="CC123" s="1122"/>
      <c r="CD123" s="1122"/>
      <c r="CE123" s="1122"/>
      <c r="CF123" s="1055"/>
      <c r="CG123" s="1056"/>
      <c r="CH123" s="1056"/>
      <c r="CI123" s="1056"/>
      <c r="CJ123" s="1057"/>
      <c r="CK123" s="1066"/>
      <c r="CL123" s="1067"/>
      <c r="CM123" s="1067"/>
      <c r="CN123" s="1067"/>
      <c r="CO123" s="1068"/>
      <c r="CP123" s="1076" t="s">
        <v>502</v>
      </c>
      <c r="CQ123" s="1077"/>
      <c r="CR123" s="1077"/>
      <c r="CS123" s="1077"/>
      <c r="CT123" s="1077"/>
      <c r="CU123" s="1077"/>
      <c r="CV123" s="1077"/>
      <c r="CW123" s="1077"/>
      <c r="CX123" s="1077"/>
      <c r="CY123" s="1077"/>
      <c r="CZ123" s="1077"/>
      <c r="DA123" s="1077"/>
      <c r="DB123" s="1077"/>
      <c r="DC123" s="1077"/>
      <c r="DD123" s="1077"/>
      <c r="DE123" s="1077"/>
      <c r="DF123" s="1078"/>
      <c r="DG123" s="1014">
        <v>212992</v>
      </c>
      <c r="DH123" s="1015"/>
      <c r="DI123" s="1015"/>
      <c r="DJ123" s="1015"/>
      <c r="DK123" s="1016"/>
      <c r="DL123" s="1017">
        <v>212692</v>
      </c>
      <c r="DM123" s="1015"/>
      <c r="DN123" s="1015"/>
      <c r="DO123" s="1015"/>
      <c r="DP123" s="1016"/>
      <c r="DQ123" s="1017">
        <v>204074</v>
      </c>
      <c r="DR123" s="1015"/>
      <c r="DS123" s="1015"/>
      <c r="DT123" s="1015"/>
      <c r="DU123" s="1016"/>
      <c r="DV123" s="1018">
        <v>0.1</v>
      </c>
      <c r="DW123" s="1019"/>
      <c r="DX123" s="1019"/>
      <c r="DY123" s="1019"/>
      <c r="DZ123" s="1020"/>
    </row>
    <row r="124" spans="1:130" s="247" customFormat="1" ht="26.25" customHeight="1" thickBot="1">
      <c r="A124" s="1115"/>
      <c r="B124" s="1002"/>
      <c r="C124" s="972" t="s">
        <v>476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503</v>
      </c>
      <c r="AB124" s="1015"/>
      <c r="AC124" s="1015"/>
      <c r="AD124" s="1015"/>
      <c r="AE124" s="1016"/>
      <c r="AF124" s="1017" t="s">
        <v>389</v>
      </c>
      <c r="AG124" s="1015"/>
      <c r="AH124" s="1015"/>
      <c r="AI124" s="1015"/>
      <c r="AJ124" s="1016"/>
      <c r="AK124" s="1017" t="s">
        <v>389</v>
      </c>
      <c r="AL124" s="1015"/>
      <c r="AM124" s="1015"/>
      <c r="AN124" s="1015"/>
      <c r="AO124" s="1016"/>
      <c r="AP124" s="1018" t="s">
        <v>478</v>
      </c>
      <c r="AQ124" s="1019"/>
      <c r="AR124" s="1019"/>
      <c r="AS124" s="1019"/>
      <c r="AT124" s="1020"/>
      <c r="AU124" s="1117" t="s">
        <v>504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18.3</v>
      </c>
      <c r="BR124" s="1084"/>
      <c r="BS124" s="1084"/>
      <c r="BT124" s="1084"/>
      <c r="BU124" s="1084"/>
      <c r="BV124" s="1084">
        <v>9.3000000000000007</v>
      </c>
      <c r="BW124" s="1084"/>
      <c r="BX124" s="1084"/>
      <c r="BY124" s="1084"/>
      <c r="BZ124" s="1084"/>
      <c r="CA124" s="1084" t="s">
        <v>478</v>
      </c>
      <c r="CB124" s="1084"/>
      <c r="CC124" s="1084"/>
      <c r="CD124" s="1084"/>
      <c r="CE124" s="1084"/>
      <c r="CF124" s="1085"/>
      <c r="CG124" s="1086"/>
      <c r="CH124" s="1086"/>
      <c r="CI124" s="1086"/>
      <c r="CJ124" s="1087"/>
      <c r="CK124" s="1069"/>
      <c r="CL124" s="1069"/>
      <c r="CM124" s="1069"/>
      <c r="CN124" s="1069"/>
      <c r="CO124" s="1070"/>
      <c r="CP124" s="1076" t="s">
        <v>505</v>
      </c>
      <c r="CQ124" s="1077"/>
      <c r="CR124" s="1077"/>
      <c r="CS124" s="1077"/>
      <c r="CT124" s="1077"/>
      <c r="CU124" s="1077"/>
      <c r="CV124" s="1077"/>
      <c r="CW124" s="1077"/>
      <c r="CX124" s="1077"/>
      <c r="CY124" s="1077"/>
      <c r="CZ124" s="1077"/>
      <c r="DA124" s="1077"/>
      <c r="DB124" s="1077"/>
      <c r="DC124" s="1077"/>
      <c r="DD124" s="1077"/>
      <c r="DE124" s="1077"/>
      <c r="DF124" s="1078"/>
      <c r="DG124" s="1061">
        <v>249</v>
      </c>
      <c r="DH124" s="1040"/>
      <c r="DI124" s="1040"/>
      <c r="DJ124" s="1040"/>
      <c r="DK124" s="1041"/>
      <c r="DL124" s="1039" t="s">
        <v>479</v>
      </c>
      <c r="DM124" s="1040"/>
      <c r="DN124" s="1040"/>
      <c r="DO124" s="1040"/>
      <c r="DP124" s="1041"/>
      <c r="DQ124" s="1039" t="s">
        <v>479</v>
      </c>
      <c r="DR124" s="1040"/>
      <c r="DS124" s="1040"/>
      <c r="DT124" s="1040"/>
      <c r="DU124" s="1041"/>
      <c r="DV124" s="1042" t="s">
        <v>483</v>
      </c>
      <c r="DW124" s="1043"/>
      <c r="DX124" s="1043"/>
      <c r="DY124" s="1043"/>
      <c r="DZ124" s="1044"/>
    </row>
    <row r="125" spans="1:130" s="247" customFormat="1" ht="26.25" customHeight="1">
      <c r="A125" s="1115"/>
      <c r="B125" s="1002"/>
      <c r="C125" s="972" t="s">
        <v>484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503</v>
      </c>
      <c r="AB125" s="1015"/>
      <c r="AC125" s="1015"/>
      <c r="AD125" s="1015"/>
      <c r="AE125" s="1016"/>
      <c r="AF125" s="1017" t="s">
        <v>483</v>
      </c>
      <c r="AG125" s="1015"/>
      <c r="AH125" s="1015"/>
      <c r="AI125" s="1015"/>
      <c r="AJ125" s="1016"/>
      <c r="AK125" s="1017" t="s">
        <v>503</v>
      </c>
      <c r="AL125" s="1015"/>
      <c r="AM125" s="1015"/>
      <c r="AN125" s="1015"/>
      <c r="AO125" s="1016"/>
      <c r="AP125" s="1018" t="s">
        <v>488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506</v>
      </c>
      <c r="CL125" s="1064"/>
      <c r="CM125" s="1064"/>
      <c r="CN125" s="1064"/>
      <c r="CO125" s="1065"/>
      <c r="CP125" s="996" t="s">
        <v>507</v>
      </c>
      <c r="CQ125" s="945"/>
      <c r="CR125" s="945"/>
      <c r="CS125" s="945"/>
      <c r="CT125" s="945"/>
      <c r="CU125" s="945"/>
      <c r="CV125" s="945"/>
      <c r="CW125" s="945"/>
      <c r="CX125" s="945"/>
      <c r="CY125" s="945"/>
      <c r="CZ125" s="945"/>
      <c r="DA125" s="945"/>
      <c r="DB125" s="945"/>
      <c r="DC125" s="945"/>
      <c r="DD125" s="945"/>
      <c r="DE125" s="945"/>
      <c r="DF125" s="946"/>
      <c r="DG125" s="982" t="s">
        <v>389</v>
      </c>
      <c r="DH125" s="983"/>
      <c r="DI125" s="983"/>
      <c r="DJ125" s="983"/>
      <c r="DK125" s="983"/>
      <c r="DL125" s="983" t="s">
        <v>487</v>
      </c>
      <c r="DM125" s="983"/>
      <c r="DN125" s="983"/>
      <c r="DO125" s="983"/>
      <c r="DP125" s="983"/>
      <c r="DQ125" s="983" t="s">
        <v>480</v>
      </c>
      <c r="DR125" s="983"/>
      <c r="DS125" s="983"/>
      <c r="DT125" s="983"/>
      <c r="DU125" s="983"/>
      <c r="DV125" s="984" t="s">
        <v>389</v>
      </c>
      <c r="DW125" s="984"/>
      <c r="DX125" s="984"/>
      <c r="DY125" s="984"/>
      <c r="DZ125" s="985"/>
    </row>
    <row r="126" spans="1:130" s="247" customFormat="1" ht="26.25" customHeight="1" thickBot="1">
      <c r="A126" s="1115"/>
      <c r="B126" s="1002"/>
      <c r="C126" s="972" t="s">
        <v>486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1671969</v>
      </c>
      <c r="AB126" s="1015"/>
      <c r="AC126" s="1015"/>
      <c r="AD126" s="1015"/>
      <c r="AE126" s="1016"/>
      <c r="AF126" s="1017">
        <v>1646987</v>
      </c>
      <c r="AG126" s="1015"/>
      <c r="AH126" s="1015"/>
      <c r="AI126" s="1015"/>
      <c r="AJ126" s="1016"/>
      <c r="AK126" s="1017" t="s">
        <v>479</v>
      </c>
      <c r="AL126" s="1015"/>
      <c r="AM126" s="1015"/>
      <c r="AN126" s="1015"/>
      <c r="AO126" s="1016"/>
      <c r="AP126" s="1018" t="s">
        <v>494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508</v>
      </c>
      <c r="CQ126" s="1006"/>
      <c r="CR126" s="1006"/>
      <c r="CS126" s="1006"/>
      <c r="CT126" s="1006"/>
      <c r="CU126" s="1006"/>
      <c r="CV126" s="1006"/>
      <c r="CW126" s="1006"/>
      <c r="CX126" s="1006"/>
      <c r="CY126" s="1006"/>
      <c r="CZ126" s="1006"/>
      <c r="DA126" s="1006"/>
      <c r="DB126" s="1006"/>
      <c r="DC126" s="1006"/>
      <c r="DD126" s="1006"/>
      <c r="DE126" s="1006"/>
      <c r="DF126" s="1007"/>
      <c r="DG126" s="975" t="s">
        <v>480</v>
      </c>
      <c r="DH126" s="976"/>
      <c r="DI126" s="976"/>
      <c r="DJ126" s="976"/>
      <c r="DK126" s="976"/>
      <c r="DL126" s="976" t="s">
        <v>475</v>
      </c>
      <c r="DM126" s="976"/>
      <c r="DN126" s="976"/>
      <c r="DO126" s="976"/>
      <c r="DP126" s="976"/>
      <c r="DQ126" s="976" t="s">
        <v>478</v>
      </c>
      <c r="DR126" s="976"/>
      <c r="DS126" s="976"/>
      <c r="DT126" s="976"/>
      <c r="DU126" s="976"/>
      <c r="DV126" s="977" t="s">
        <v>389</v>
      </c>
      <c r="DW126" s="977"/>
      <c r="DX126" s="977"/>
      <c r="DY126" s="977"/>
      <c r="DZ126" s="978"/>
    </row>
    <row r="127" spans="1:130" s="247" customFormat="1" ht="26.25" customHeight="1">
      <c r="A127" s="1116"/>
      <c r="B127" s="1004"/>
      <c r="C127" s="1058" t="s">
        <v>509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1405946</v>
      </c>
      <c r="AB127" s="1015"/>
      <c r="AC127" s="1015"/>
      <c r="AD127" s="1015"/>
      <c r="AE127" s="1016"/>
      <c r="AF127" s="1017">
        <v>1311071</v>
      </c>
      <c r="AG127" s="1015"/>
      <c r="AH127" s="1015"/>
      <c r="AI127" s="1015"/>
      <c r="AJ127" s="1016"/>
      <c r="AK127" s="1017">
        <v>1221677</v>
      </c>
      <c r="AL127" s="1015"/>
      <c r="AM127" s="1015"/>
      <c r="AN127" s="1015"/>
      <c r="AO127" s="1016"/>
      <c r="AP127" s="1018">
        <v>0.7</v>
      </c>
      <c r="AQ127" s="1019"/>
      <c r="AR127" s="1019"/>
      <c r="AS127" s="1019"/>
      <c r="AT127" s="1020"/>
      <c r="AU127" s="283"/>
      <c r="AV127" s="283"/>
      <c r="AW127" s="283"/>
      <c r="AX127" s="1088" t="s">
        <v>510</v>
      </c>
      <c r="AY127" s="1089"/>
      <c r="AZ127" s="1089"/>
      <c r="BA127" s="1089"/>
      <c r="BB127" s="1089"/>
      <c r="BC127" s="1089"/>
      <c r="BD127" s="1089"/>
      <c r="BE127" s="1090"/>
      <c r="BF127" s="1091" t="s">
        <v>511</v>
      </c>
      <c r="BG127" s="1089"/>
      <c r="BH127" s="1089"/>
      <c r="BI127" s="1089"/>
      <c r="BJ127" s="1089"/>
      <c r="BK127" s="1089"/>
      <c r="BL127" s="1090"/>
      <c r="BM127" s="1091" t="s">
        <v>512</v>
      </c>
      <c r="BN127" s="1089"/>
      <c r="BO127" s="1089"/>
      <c r="BP127" s="1089"/>
      <c r="BQ127" s="1089"/>
      <c r="BR127" s="1089"/>
      <c r="BS127" s="1090"/>
      <c r="BT127" s="1091" t="s">
        <v>513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514</v>
      </c>
      <c r="CQ127" s="1006"/>
      <c r="CR127" s="1006"/>
      <c r="CS127" s="1006"/>
      <c r="CT127" s="1006"/>
      <c r="CU127" s="1006"/>
      <c r="CV127" s="1006"/>
      <c r="CW127" s="1006"/>
      <c r="CX127" s="1006"/>
      <c r="CY127" s="1006"/>
      <c r="CZ127" s="1006"/>
      <c r="DA127" s="1006"/>
      <c r="DB127" s="1006"/>
      <c r="DC127" s="1006"/>
      <c r="DD127" s="1006"/>
      <c r="DE127" s="1006"/>
      <c r="DF127" s="1007"/>
      <c r="DG127" s="975">
        <v>1161804</v>
      </c>
      <c r="DH127" s="976"/>
      <c r="DI127" s="976"/>
      <c r="DJ127" s="976"/>
      <c r="DK127" s="976"/>
      <c r="DL127" s="976">
        <v>1406974</v>
      </c>
      <c r="DM127" s="976"/>
      <c r="DN127" s="976"/>
      <c r="DO127" s="976"/>
      <c r="DP127" s="976"/>
      <c r="DQ127" s="976">
        <v>1385924</v>
      </c>
      <c r="DR127" s="976"/>
      <c r="DS127" s="976"/>
      <c r="DT127" s="976"/>
      <c r="DU127" s="976"/>
      <c r="DV127" s="977">
        <v>0.8</v>
      </c>
      <c r="DW127" s="977"/>
      <c r="DX127" s="977"/>
      <c r="DY127" s="977"/>
      <c r="DZ127" s="978"/>
    </row>
    <row r="128" spans="1:130" s="247" customFormat="1" ht="26.25" customHeight="1" thickBot="1">
      <c r="A128" s="1099" t="s">
        <v>515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516</v>
      </c>
      <c r="X128" s="1101"/>
      <c r="Y128" s="1101"/>
      <c r="Z128" s="1102"/>
      <c r="AA128" s="1103">
        <v>6392255</v>
      </c>
      <c r="AB128" s="1104"/>
      <c r="AC128" s="1104"/>
      <c r="AD128" s="1104"/>
      <c r="AE128" s="1105"/>
      <c r="AF128" s="1106">
        <v>6281016</v>
      </c>
      <c r="AG128" s="1104"/>
      <c r="AH128" s="1104"/>
      <c r="AI128" s="1104"/>
      <c r="AJ128" s="1105"/>
      <c r="AK128" s="1106">
        <v>6370231</v>
      </c>
      <c r="AL128" s="1104"/>
      <c r="AM128" s="1104"/>
      <c r="AN128" s="1104"/>
      <c r="AO128" s="1105"/>
      <c r="AP128" s="1107"/>
      <c r="AQ128" s="1108"/>
      <c r="AR128" s="1108"/>
      <c r="AS128" s="1108"/>
      <c r="AT128" s="1109"/>
      <c r="AU128" s="283"/>
      <c r="AV128" s="283"/>
      <c r="AW128" s="283"/>
      <c r="AX128" s="944" t="s">
        <v>517</v>
      </c>
      <c r="AY128" s="945"/>
      <c r="AZ128" s="945"/>
      <c r="BA128" s="945"/>
      <c r="BB128" s="945"/>
      <c r="BC128" s="945"/>
      <c r="BD128" s="945"/>
      <c r="BE128" s="946"/>
      <c r="BF128" s="1110" t="s">
        <v>389</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518</v>
      </c>
      <c r="CQ128" s="1093"/>
      <c r="CR128" s="1093"/>
      <c r="CS128" s="1093"/>
      <c r="CT128" s="1093"/>
      <c r="CU128" s="1093"/>
      <c r="CV128" s="1093"/>
      <c r="CW128" s="1093"/>
      <c r="CX128" s="1093"/>
      <c r="CY128" s="1093"/>
      <c r="CZ128" s="1093"/>
      <c r="DA128" s="1093"/>
      <c r="DB128" s="1093"/>
      <c r="DC128" s="1093"/>
      <c r="DD128" s="1093"/>
      <c r="DE128" s="1093"/>
      <c r="DF128" s="1094"/>
      <c r="DG128" s="1095">
        <v>64245</v>
      </c>
      <c r="DH128" s="1096"/>
      <c r="DI128" s="1096"/>
      <c r="DJ128" s="1096"/>
      <c r="DK128" s="1096"/>
      <c r="DL128" s="1096">
        <v>26084</v>
      </c>
      <c r="DM128" s="1096"/>
      <c r="DN128" s="1096"/>
      <c r="DO128" s="1096"/>
      <c r="DP128" s="1096"/>
      <c r="DQ128" s="1096">
        <v>81424</v>
      </c>
      <c r="DR128" s="1096"/>
      <c r="DS128" s="1096"/>
      <c r="DT128" s="1096"/>
      <c r="DU128" s="1096"/>
      <c r="DV128" s="1097">
        <v>0</v>
      </c>
      <c r="DW128" s="1097"/>
      <c r="DX128" s="1097"/>
      <c r="DY128" s="1097"/>
      <c r="DZ128" s="1098"/>
    </row>
    <row r="129" spans="1:131" s="247" customFormat="1" ht="26.25" customHeight="1">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519</v>
      </c>
      <c r="X129" s="1130"/>
      <c r="Y129" s="1130"/>
      <c r="Z129" s="1131"/>
      <c r="AA129" s="1014">
        <v>193596215</v>
      </c>
      <c r="AB129" s="1015"/>
      <c r="AC129" s="1015"/>
      <c r="AD129" s="1015"/>
      <c r="AE129" s="1016"/>
      <c r="AF129" s="1017">
        <v>195312723</v>
      </c>
      <c r="AG129" s="1015"/>
      <c r="AH129" s="1015"/>
      <c r="AI129" s="1015"/>
      <c r="AJ129" s="1016"/>
      <c r="AK129" s="1017">
        <v>196182140</v>
      </c>
      <c r="AL129" s="1015"/>
      <c r="AM129" s="1015"/>
      <c r="AN129" s="1015"/>
      <c r="AO129" s="1016"/>
      <c r="AP129" s="1132"/>
      <c r="AQ129" s="1133"/>
      <c r="AR129" s="1133"/>
      <c r="AS129" s="1133"/>
      <c r="AT129" s="1134"/>
      <c r="AU129" s="285"/>
      <c r="AV129" s="285"/>
      <c r="AW129" s="285"/>
      <c r="AX129" s="1123" t="s">
        <v>520</v>
      </c>
      <c r="AY129" s="1006"/>
      <c r="AZ129" s="1006"/>
      <c r="BA129" s="1006"/>
      <c r="BB129" s="1006"/>
      <c r="BC129" s="1006"/>
      <c r="BD129" s="1006"/>
      <c r="BE129" s="1007"/>
      <c r="BF129" s="1124" t="s">
        <v>494</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521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522</v>
      </c>
      <c r="X130" s="1130"/>
      <c r="Y130" s="1130"/>
      <c r="Z130" s="1131"/>
      <c r="AA130" s="1014">
        <v>24624111</v>
      </c>
      <c r="AB130" s="1015"/>
      <c r="AC130" s="1015"/>
      <c r="AD130" s="1015"/>
      <c r="AE130" s="1016"/>
      <c r="AF130" s="1017">
        <v>24690564</v>
      </c>
      <c r="AG130" s="1015"/>
      <c r="AH130" s="1015"/>
      <c r="AI130" s="1015"/>
      <c r="AJ130" s="1016"/>
      <c r="AK130" s="1017">
        <v>24327568</v>
      </c>
      <c r="AL130" s="1015"/>
      <c r="AM130" s="1015"/>
      <c r="AN130" s="1015"/>
      <c r="AO130" s="1016"/>
      <c r="AP130" s="1132"/>
      <c r="AQ130" s="1133"/>
      <c r="AR130" s="1133"/>
      <c r="AS130" s="1133"/>
      <c r="AT130" s="1134"/>
      <c r="AU130" s="285"/>
      <c r="AV130" s="285"/>
      <c r="AW130" s="285"/>
      <c r="AX130" s="1123" t="s">
        <v>523</v>
      </c>
      <c r="AY130" s="1006"/>
      <c r="AZ130" s="1006"/>
      <c r="BA130" s="1006"/>
      <c r="BB130" s="1006"/>
      <c r="BC130" s="1006"/>
      <c r="BD130" s="1006"/>
      <c r="BE130" s="1007"/>
      <c r="BF130" s="1160">
        <v>5.6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524</v>
      </c>
      <c r="X131" s="1168"/>
      <c r="Y131" s="1168"/>
      <c r="Z131" s="1169"/>
      <c r="AA131" s="1061">
        <v>168972104</v>
      </c>
      <c r="AB131" s="1040"/>
      <c r="AC131" s="1040"/>
      <c r="AD131" s="1040"/>
      <c r="AE131" s="1041"/>
      <c r="AF131" s="1039">
        <v>170622159</v>
      </c>
      <c r="AG131" s="1040"/>
      <c r="AH131" s="1040"/>
      <c r="AI131" s="1040"/>
      <c r="AJ131" s="1041"/>
      <c r="AK131" s="1039">
        <v>171854572</v>
      </c>
      <c r="AL131" s="1040"/>
      <c r="AM131" s="1040"/>
      <c r="AN131" s="1040"/>
      <c r="AO131" s="1041"/>
      <c r="AP131" s="1170"/>
      <c r="AQ131" s="1171"/>
      <c r="AR131" s="1171"/>
      <c r="AS131" s="1171"/>
      <c r="AT131" s="1172"/>
      <c r="AU131" s="285"/>
      <c r="AV131" s="285"/>
      <c r="AW131" s="285"/>
      <c r="AX131" s="1142" t="s">
        <v>525</v>
      </c>
      <c r="AY131" s="1093"/>
      <c r="AZ131" s="1093"/>
      <c r="BA131" s="1093"/>
      <c r="BB131" s="1093"/>
      <c r="BC131" s="1093"/>
      <c r="BD131" s="1093"/>
      <c r="BE131" s="1094"/>
      <c r="BF131" s="1143" t="s">
        <v>479</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526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527</v>
      </c>
      <c r="W132" s="1153"/>
      <c r="X132" s="1153"/>
      <c r="Y132" s="1153"/>
      <c r="Z132" s="1154"/>
      <c r="AA132" s="1155">
        <v>5.7333937720000003</v>
      </c>
      <c r="AB132" s="1156"/>
      <c r="AC132" s="1156"/>
      <c r="AD132" s="1156"/>
      <c r="AE132" s="1157"/>
      <c r="AF132" s="1158">
        <v>6.1272088849999999</v>
      </c>
      <c r="AG132" s="1156"/>
      <c r="AH132" s="1156"/>
      <c r="AI132" s="1156"/>
      <c r="AJ132" s="1157"/>
      <c r="AK132" s="1158">
        <v>5.118473077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528</v>
      </c>
      <c r="W133" s="1136"/>
      <c r="X133" s="1136"/>
      <c r="Y133" s="1136"/>
      <c r="Z133" s="1137"/>
      <c r="AA133" s="1138">
        <v>7</v>
      </c>
      <c r="AB133" s="1139"/>
      <c r="AC133" s="1139"/>
      <c r="AD133" s="1139"/>
      <c r="AE133" s="1140"/>
      <c r="AF133" s="1138">
        <v>6.3</v>
      </c>
      <c r="AG133" s="1139"/>
      <c r="AH133" s="1139"/>
      <c r="AI133" s="1139"/>
      <c r="AJ133" s="1140"/>
      <c r="AK133" s="1138">
        <v>5.6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DL7jiYh38tHDAq3efWwbyu77TWMaCll+5PfmpmN2XtGXuy7Ufs/MUG8eWtV+hHpPJ2FHJnYvP8h54btjMBitZA==" saltValue="nVcUsbFtXe8/9NGTgcuc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iD5v2NGb4b2MFRoBeNP5tcjHvXZZpbQRi6kNYI8S9fMuCV1Hwkc4DeU7VFzDP9lbsXE7rMrZ6KKGyTS7eDfJfw==" saltValue="sY/8gHeFQbiiD7CZ4Smp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Ddpjx6VIU0+8IdRjb92TyT3KQZNBVKkzBiEUW3+DwFog/BNrjdanpUEEvnIcToi83idoCjLDiwmAR5Y2sOb+A==" saltValue="ASPLcWLwIulSOhyxvFZo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530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532</v>
      </c>
      <c r="AP7" s="304"/>
      <c r="AQ7" s="305" t="s">
        <v>533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534</v>
      </c>
      <c r="AQ8" s="311" t="s">
        <v>535</v>
      </c>
      <c r="AR8" s="312" t="s">
        <v>536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537</v>
      </c>
      <c r="AL9" s="1179"/>
      <c r="AM9" s="1179"/>
      <c r="AN9" s="1180"/>
      <c r="AO9" s="313">
        <v>76977687</v>
      </c>
      <c r="AP9" s="313">
        <v>108576</v>
      </c>
      <c r="AQ9" s="314">
        <v>103263</v>
      </c>
      <c r="AR9" s="315">
        <v>5.0999999999999996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538</v>
      </c>
      <c r="AL10" s="1179"/>
      <c r="AM10" s="1179"/>
      <c r="AN10" s="1180"/>
      <c r="AO10" s="316">
        <v>1216272</v>
      </c>
      <c r="AP10" s="316">
        <v>1716</v>
      </c>
      <c r="AQ10" s="317">
        <v>1458</v>
      </c>
      <c r="AR10" s="318">
        <v>17.7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539</v>
      </c>
      <c r="AL11" s="1179"/>
      <c r="AM11" s="1179"/>
      <c r="AN11" s="1180"/>
      <c r="AO11" s="316">
        <v>152678</v>
      </c>
      <c r="AP11" s="316">
        <v>215</v>
      </c>
      <c r="AQ11" s="317">
        <v>119</v>
      </c>
      <c r="AR11" s="318">
        <v>80.7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540</v>
      </c>
      <c r="AL12" s="1179"/>
      <c r="AM12" s="1179"/>
      <c r="AN12" s="1180"/>
      <c r="AO12" s="316">
        <v>78562</v>
      </c>
      <c r="AP12" s="316">
        <v>111</v>
      </c>
      <c r="AQ12" s="317">
        <v>1204</v>
      </c>
      <c r="AR12" s="318">
        <v>-90.8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541</v>
      </c>
      <c r="AL13" s="1179"/>
      <c r="AM13" s="1179"/>
      <c r="AN13" s="1180"/>
      <c r="AO13" s="316" t="s">
        <v>542</v>
      </c>
      <c r="AP13" s="316" t="s">
        <v>542</v>
      </c>
      <c r="AQ13" s="317">
        <v>5</v>
      </c>
      <c r="AR13" s="318" t="s">
        <v>542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543</v>
      </c>
      <c r="AL14" s="1179"/>
      <c r="AM14" s="1179"/>
      <c r="AN14" s="1180"/>
      <c r="AO14" s="316">
        <v>801512</v>
      </c>
      <c r="AP14" s="316">
        <v>1131</v>
      </c>
      <c r="AQ14" s="317">
        <v>1915</v>
      </c>
      <c r="AR14" s="318">
        <v>-40.9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544</v>
      </c>
      <c r="AL15" s="1179"/>
      <c r="AM15" s="1179"/>
      <c r="AN15" s="1180"/>
      <c r="AO15" s="316">
        <v>888767</v>
      </c>
      <c r="AP15" s="316">
        <v>1254</v>
      </c>
      <c r="AQ15" s="317">
        <v>1236</v>
      </c>
      <c r="AR15" s="318">
        <v>1.5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545</v>
      </c>
      <c r="AL16" s="1182"/>
      <c r="AM16" s="1182"/>
      <c r="AN16" s="1183"/>
      <c r="AO16" s="316">
        <v>-5991277</v>
      </c>
      <c r="AP16" s="316">
        <v>-8451</v>
      </c>
      <c r="AQ16" s="317">
        <v>-7821</v>
      </c>
      <c r="AR16" s="318">
        <v>8.1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74124201</v>
      </c>
      <c r="AP17" s="316">
        <v>104552</v>
      </c>
      <c r="AQ17" s="317">
        <v>101379</v>
      </c>
      <c r="AR17" s="318">
        <v>3.1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547</v>
      </c>
      <c r="AP20" s="324" t="s">
        <v>548</v>
      </c>
      <c r="AQ20" s="325" t="s">
        <v>549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550</v>
      </c>
      <c r="AL21" s="1174"/>
      <c r="AM21" s="1174"/>
      <c r="AN21" s="1175"/>
      <c r="AO21" s="328">
        <v>11.09</v>
      </c>
      <c r="AP21" s="329">
        <v>10.89</v>
      </c>
      <c r="AQ21" s="330">
        <v>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551</v>
      </c>
      <c r="AL22" s="1174"/>
      <c r="AM22" s="1174"/>
      <c r="AN22" s="1175"/>
      <c r="AO22" s="333">
        <v>100.5</v>
      </c>
      <c r="AP22" s="334">
        <v>99.9</v>
      </c>
      <c r="AQ22" s="335">
        <v>0.6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552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553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532</v>
      </c>
      <c r="AP30" s="304"/>
      <c r="AQ30" s="305" t="s">
        <v>533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534</v>
      </c>
      <c r="AQ31" s="311" t="s">
        <v>535</v>
      </c>
      <c r="AR31" s="312" t="s">
        <v>536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555</v>
      </c>
      <c r="AL32" s="1190"/>
      <c r="AM32" s="1190"/>
      <c r="AN32" s="1191"/>
      <c r="AO32" s="343">
        <v>29174798</v>
      </c>
      <c r="AP32" s="343">
        <v>41151</v>
      </c>
      <c r="AQ32" s="344">
        <v>32340</v>
      </c>
      <c r="AR32" s="345">
        <v>27.2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556</v>
      </c>
      <c r="AL33" s="1190"/>
      <c r="AM33" s="1190"/>
      <c r="AN33" s="1191"/>
      <c r="AO33" s="343" t="s">
        <v>542</v>
      </c>
      <c r="AP33" s="343" t="s">
        <v>542</v>
      </c>
      <c r="AQ33" s="344">
        <v>3070</v>
      </c>
      <c r="AR33" s="345" t="s">
        <v>542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557</v>
      </c>
      <c r="AL34" s="1190"/>
      <c r="AM34" s="1190"/>
      <c r="AN34" s="1191"/>
      <c r="AO34" s="343">
        <v>3030033</v>
      </c>
      <c r="AP34" s="343">
        <v>4274</v>
      </c>
      <c r="AQ34" s="344">
        <v>20684</v>
      </c>
      <c r="AR34" s="345">
        <v>-79.3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558</v>
      </c>
      <c r="AL35" s="1190"/>
      <c r="AM35" s="1190"/>
      <c r="AN35" s="1191"/>
      <c r="AO35" s="343">
        <v>6001360</v>
      </c>
      <c r="AP35" s="343">
        <v>8465</v>
      </c>
      <c r="AQ35" s="344">
        <v>10383</v>
      </c>
      <c r="AR35" s="345">
        <v>-18.5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559</v>
      </c>
      <c r="AL36" s="1190"/>
      <c r="AM36" s="1190"/>
      <c r="AN36" s="1191"/>
      <c r="AO36" s="343">
        <v>26683</v>
      </c>
      <c r="AP36" s="343">
        <v>38</v>
      </c>
      <c r="AQ36" s="344">
        <v>181</v>
      </c>
      <c r="AR36" s="345">
        <v>-79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560</v>
      </c>
      <c r="AL37" s="1190"/>
      <c r="AM37" s="1190"/>
      <c r="AN37" s="1191"/>
      <c r="AO37" s="343">
        <v>1261255</v>
      </c>
      <c r="AP37" s="343">
        <v>1779</v>
      </c>
      <c r="AQ37" s="344">
        <v>1161</v>
      </c>
      <c r="AR37" s="345">
        <v>53.2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561</v>
      </c>
      <c r="AL38" s="1193"/>
      <c r="AM38" s="1193"/>
      <c r="AN38" s="1194"/>
      <c r="AO38" s="346" t="s">
        <v>542</v>
      </c>
      <c r="AP38" s="346" t="s">
        <v>542</v>
      </c>
      <c r="AQ38" s="347">
        <v>0</v>
      </c>
      <c r="AR38" s="335" t="s">
        <v>542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562</v>
      </c>
      <c r="AL39" s="1193"/>
      <c r="AM39" s="1193"/>
      <c r="AN39" s="1194"/>
      <c r="AO39" s="343">
        <v>-6370231</v>
      </c>
      <c r="AP39" s="343">
        <v>-8985</v>
      </c>
      <c r="AQ39" s="344">
        <v>-17790</v>
      </c>
      <c r="AR39" s="345">
        <v>-49.5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563</v>
      </c>
      <c r="AL40" s="1190"/>
      <c r="AM40" s="1190"/>
      <c r="AN40" s="1191"/>
      <c r="AO40" s="343">
        <v>-24327568</v>
      </c>
      <c r="AP40" s="343">
        <v>-34314</v>
      </c>
      <c r="AQ40" s="344">
        <v>-32769</v>
      </c>
      <c r="AR40" s="345">
        <v>4.7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8796330</v>
      </c>
      <c r="AP41" s="343">
        <v>12407</v>
      </c>
      <c r="AQ41" s="344">
        <v>17259</v>
      </c>
      <c r="AR41" s="345">
        <v>-28.1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532</v>
      </c>
      <c r="AN49" s="1186" t="s">
        <v>567</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568</v>
      </c>
      <c r="AO50" s="360" t="s">
        <v>569</v>
      </c>
      <c r="AP50" s="361" t="s">
        <v>570</v>
      </c>
      <c r="AQ50" s="362" t="s">
        <v>571</v>
      </c>
      <c r="AR50" s="363" t="s">
        <v>572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573</v>
      </c>
      <c r="AL51" s="356"/>
      <c r="AM51" s="364">
        <v>40063848</v>
      </c>
      <c r="AN51" s="365">
        <v>56618</v>
      </c>
      <c r="AO51" s="366">
        <v>3.6</v>
      </c>
      <c r="AP51" s="367">
        <v>51898</v>
      </c>
      <c r="AQ51" s="368">
        <v>-3.1</v>
      </c>
      <c r="AR51" s="369">
        <v>6.7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574</v>
      </c>
      <c r="AM52" s="372">
        <v>24082876</v>
      </c>
      <c r="AN52" s="373">
        <v>34034</v>
      </c>
      <c r="AO52" s="374">
        <v>13.2</v>
      </c>
      <c r="AP52" s="375">
        <v>25986</v>
      </c>
      <c r="AQ52" s="376">
        <v>2.9</v>
      </c>
      <c r="AR52" s="377">
        <v>10.3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575</v>
      </c>
      <c r="AL53" s="356"/>
      <c r="AM53" s="364">
        <v>36428170</v>
      </c>
      <c r="AN53" s="365">
        <v>51405</v>
      </c>
      <c r="AO53" s="366">
        <v>-9.1999999999999993</v>
      </c>
      <c r="AP53" s="367">
        <v>51684</v>
      </c>
      <c r="AQ53" s="368">
        <v>-0.4</v>
      </c>
      <c r="AR53" s="369">
        <v>-8.8000000000000007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574</v>
      </c>
      <c r="AM54" s="372">
        <v>19358428</v>
      </c>
      <c r="AN54" s="373">
        <v>27317</v>
      </c>
      <c r="AO54" s="374">
        <v>-19.7</v>
      </c>
      <c r="AP54" s="375">
        <v>26671</v>
      </c>
      <c r="AQ54" s="376">
        <v>2.6</v>
      </c>
      <c r="AR54" s="377">
        <v>-22.3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576</v>
      </c>
      <c r="AL55" s="356"/>
      <c r="AM55" s="364">
        <v>38731609</v>
      </c>
      <c r="AN55" s="365">
        <v>54614</v>
      </c>
      <c r="AO55" s="366">
        <v>6.2</v>
      </c>
      <c r="AP55" s="367">
        <v>52897</v>
      </c>
      <c r="AQ55" s="368">
        <v>2.2999999999999998</v>
      </c>
      <c r="AR55" s="369">
        <v>3.9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574</v>
      </c>
      <c r="AM56" s="372">
        <v>19788252</v>
      </c>
      <c r="AN56" s="373">
        <v>27903</v>
      </c>
      <c r="AO56" s="374">
        <v>2.1</v>
      </c>
      <c r="AP56" s="375">
        <v>27013</v>
      </c>
      <c r="AQ56" s="376">
        <v>1.3</v>
      </c>
      <c r="AR56" s="377">
        <v>0.8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577</v>
      </c>
      <c r="AL57" s="356"/>
      <c r="AM57" s="364">
        <v>38401652</v>
      </c>
      <c r="AN57" s="365">
        <v>54145</v>
      </c>
      <c r="AO57" s="366">
        <v>-0.9</v>
      </c>
      <c r="AP57" s="367">
        <v>54945</v>
      </c>
      <c r="AQ57" s="368">
        <v>3.9</v>
      </c>
      <c r="AR57" s="369">
        <v>-4.8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574</v>
      </c>
      <c r="AM58" s="372">
        <v>21609577</v>
      </c>
      <c r="AN58" s="373">
        <v>30469</v>
      </c>
      <c r="AO58" s="374">
        <v>9.1999999999999993</v>
      </c>
      <c r="AP58" s="375">
        <v>29293</v>
      </c>
      <c r="AQ58" s="376">
        <v>8.4</v>
      </c>
      <c r="AR58" s="377">
        <v>0.8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578</v>
      </c>
      <c r="AL59" s="356"/>
      <c r="AM59" s="364">
        <v>39445611</v>
      </c>
      <c r="AN59" s="365">
        <v>55638</v>
      </c>
      <c r="AO59" s="366">
        <v>2.8</v>
      </c>
      <c r="AP59" s="367">
        <v>57132</v>
      </c>
      <c r="AQ59" s="368">
        <v>4</v>
      </c>
      <c r="AR59" s="369">
        <v>-1.2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574</v>
      </c>
      <c r="AM60" s="372">
        <v>18500988</v>
      </c>
      <c r="AN60" s="373">
        <v>26095</v>
      </c>
      <c r="AO60" s="374">
        <v>-14.4</v>
      </c>
      <c r="AP60" s="375">
        <v>30126</v>
      </c>
      <c r="AQ60" s="376">
        <v>2.8</v>
      </c>
      <c r="AR60" s="377">
        <v>-17.2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579</v>
      </c>
      <c r="AL61" s="378"/>
      <c r="AM61" s="379">
        <v>38614178</v>
      </c>
      <c r="AN61" s="380">
        <v>54484</v>
      </c>
      <c r="AO61" s="381">
        <v>0.5</v>
      </c>
      <c r="AP61" s="382">
        <v>53711</v>
      </c>
      <c r="AQ61" s="383">
        <v>1.3</v>
      </c>
      <c r="AR61" s="369">
        <v>-0.8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574</v>
      </c>
      <c r="AM62" s="372">
        <v>20668024</v>
      </c>
      <c r="AN62" s="373">
        <v>29164</v>
      </c>
      <c r="AO62" s="374">
        <v>-1.9</v>
      </c>
      <c r="AP62" s="375">
        <v>27818</v>
      </c>
      <c r="AQ62" s="376">
        <v>3.6</v>
      </c>
      <c r="AR62" s="377">
        <v>-5.5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0tE0uokznYGm/8qXdwiLBsDZHL6DPSIFJ8FT3EhyZsV5qhzspN8jM+zxTOypb9FrWKKsDkMZy7/WEtY8TwY0dQ==" saltValue="Q5PHbA5F5mmfBpXOmoAM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581</v>
      </c>
    </row>
    <row r="120" spans="125:125" ht="13.5" hidden="1" customHeight="1"/>
    <row r="121" spans="125:125" ht="13.5" hidden="1" customHeight="1">
      <c r="DU121" s="291"/>
    </row>
  </sheetData>
  <sheetProtection algorithmName="SHA-512" hashValue="Muq/WKacRK+kmZEYBBRUX8+INIwrcnMdA0enY+PCTMBHeYS99r8PMOxg3oAt+SOYCh842xxx5B+X42v2VHH4cg==" saltValue="EPxGWrbtnUAdpcMo4L5D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582</v>
      </c>
    </row>
  </sheetData>
  <sheetProtection algorithmName="SHA-512" hashValue="BWfqY3vAWKYdWhvh8bEtl+p1CG5Tp/qpcmHUpCkjTAnJK68RgvPxDkFWPmNL1VCarLe2qpIAwTeFn1G16IDAGA==" saltValue="r9wMIbrOzQitXNEBtOMM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583</v>
      </c>
      <c r="G46" s="8" t="s">
        <v>584</v>
      </c>
      <c r="H46" s="8" t="s">
        <v>585</v>
      </c>
      <c r="I46" s="8" t="s">
        <v>586</v>
      </c>
      <c r="J46" s="9" t="s">
        <v>587</v>
      </c>
    </row>
    <row r="47" spans="2:10" ht="57.75" customHeight="1">
      <c r="B47" s="10"/>
      <c r="C47" s="1198" t="s">
        <v>3</v>
      </c>
      <c r="D47" s="1198"/>
      <c r="E47" s="1199"/>
      <c r="F47" s="11">
        <v>12.34</v>
      </c>
      <c r="G47" s="12">
        <v>12.08</v>
      </c>
      <c r="H47" s="12">
        <v>10.199999999999999</v>
      </c>
      <c r="I47" s="12">
        <v>10.27</v>
      </c>
      <c r="J47" s="13">
        <v>9.89</v>
      </c>
    </row>
    <row r="48" spans="2:10" ht="57.75" customHeight="1">
      <c r="B48" s="14"/>
      <c r="C48" s="1200" t="s">
        <v>4</v>
      </c>
      <c r="D48" s="1200"/>
      <c r="E48" s="1201"/>
      <c r="F48" s="15">
        <v>4.32</v>
      </c>
      <c r="G48" s="16">
        <v>4.5199999999999996</v>
      </c>
      <c r="H48" s="16">
        <v>3.95</v>
      </c>
      <c r="I48" s="16">
        <v>4.71</v>
      </c>
      <c r="J48" s="17">
        <v>5.0999999999999996</v>
      </c>
    </row>
    <row r="49" spans="2:10" ht="57.75" customHeight="1" thickBot="1">
      <c r="B49" s="18"/>
      <c r="C49" s="1202" t="s">
        <v>5</v>
      </c>
      <c r="D49" s="1202"/>
      <c r="E49" s="1203"/>
      <c r="F49" s="19" t="s">
        <v>588</v>
      </c>
      <c r="G49" s="20" t="s">
        <v>589</v>
      </c>
      <c r="H49" s="20" t="s">
        <v>590</v>
      </c>
      <c r="I49" s="20" t="s">
        <v>591</v>
      </c>
      <c r="J49" s="21" t="s">
        <v>592</v>
      </c>
    </row>
    <row r="50" spans="2:10" ht="13.5" customHeight="1"/>
  </sheetData>
  <sheetProtection algorithmName="SHA-512" hashValue="ttYOKt6Xjm2a+KQ88h0VXOLYaKTwI06IiPAhvLn1PDuKzU5R+xEnI+fDrxXtipmVs3sqAEBR7M/4bXDjTYEwHQ==" saltValue="n5nVwA4ilPoee61S1y29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J37" sqref="J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c r="A34" s="22"/>
      <c r="B34" s="31"/>
      <c r="C34" s="1210" t="s">
        <v>593</v>
      </c>
      <c r="D34" s="1210"/>
      <c r="E34" s="1211"/>
      <c r="F34" s="32">
        <v>5.05</v>
      </c>
      <c r="G34" s="33">
        <v>5.24</v>
      </c>
      <c r="H34" s="33">
        <v>4.24</v>
      </c>
      <c r="I34" s="33">
        <v>5.05</v>
      </c>
      <c r="J34" s="34">
        <v>5.44</v>
      </c>
      <c r="K34" s="22"/>
      <c r="L34" s="22"/>
      <c r="M34" s="22"/>
      <c r="N34" s="22"/>
      <c r="O34" s="22"/>
      <c r="P34" s="22"/>
    </row>
    <row r="35" spans="1:16" ht="39" customHeight="1">
      <c r="A35" s="22"/>
      <c r="B35" s="35"/>
      <c r="C35" s="1204" t="s">
        <v>594</v>
      </c>
      <c r="D35" s="1205"/>
      <c r="E35" s="1206"/>
      <c r="F35" s="36">
        <v>7.39</v>
      </c>
      <c r="G35" s="37">
        <v>6.65</v>
      </c>
      <c r="H35" s="37">
        <v>5.49</v>
      </c>
      <c r="I35" s="37">
        <v>5.62</v>
      </c>
      <c r="J35" s="38">
        <v>5.4</v>
      </c>
      <c r="K35" s="22"/>
      <c r="L35" s="22"/>
      <c r="M35" s="22"/>
      <c r="N35" s="22"/>
      <c r="O35" s="22"/>
      <c r="P35" s="22"/>
    </row>
    <row r="36" spans="1:16" ht="39" customHeight="1">
      <c r="A36" s="22"/>
      <c r="B36" s="35"/>
      <c r="C36" s="1204" t="s">
        <v>595</v>
      </c>
      <c r="D36" s="1205"/>
      <c r="E36" s="1206"/>
      <c r="F36" s="36">
        <v>1.52</v>
      </c>
      <c r="G36" s="37">
        <v>1.6</v>
      </c>
      <c r="H36" s="37">
        <v>1.41</v>
      </c>
      <c r="I36" s="37">
        <v>1.44</v>
      </c>
      <c r="J36" s="38">
        <v>1.49</v>
      </c>
      <c r="K36" s="22"/>
      <c r="L36" s="22"/>
      <c r="M36" s="22"/>
      <c r="N36" s="22"/>
      <c r="O36" s="22"/>
      <c r="P36" s="22"/>
    </row>
    <row r="37" spans="1:16" ht="39" customHeight="1">
      <c r="A37" s="22"/>
      <c r="B37" s="35"/>
      <c r="C37" s="1204" t="s">
        <v>596</v>
      </c>
      <c r="D37" s="1205"/>
      <c r="E37" s="1206"/>
      <c r="F37" s="36">
        <v>0.53</v>
      </c>
      <c r="G37" s="37">
        <v>0.52</v>
      </c>
      <c r="H37" s="37">
        <v>0.47</v>
      </c>
      <c r="I37" s="37">
        <v>0.49</v>
      </c>
      <c r="J37" s="38">
        <v>0.56999999999999995</v>
      </c>
      <c r="K37" s="22"/>
      <c r="L37" s="22"/>
      <c r="M37" s="22"/>
      <c r="N37" s="22"/>
      <c r="O37" s="22"/>
      <c r="P37" s="22"/>
    </row>
    <row r="38" spans="1:16" ht="39" customHeight="1">
      <c r="A38" s="22"/>
      <c r="B38" s="35"/>
      <c r="C38" s="1204" t="s">
        <v>597</v>
      </c>
      <c r="D38" s="1205"/>
      <c r="E38" s="1206"/>
      <c r="F38" s="36">
        <v>0.33</v>
      </c>
      <c r="G38" s="37">
        <v>0.52</v>
      </c>
      <c r="H38" s="37">
        <v>0.49</v>
      </c>
      <c r="I38" s="37">
        <v>0.28000000000000003</v>
      </c>
      <c r="J38" s="38">
        <v>0.28000000000000003</v>
      </c>
      <c r="K38" s="22"/>
      <c r="L38" s="22"/>
      <c r="M38" s="22"/>
      <c r="N38" s="22"/>
      <c r="O38" s="22"/>
      <c r="P38" s="22"/>
    </row>
    <row r="39" spans="1:16" ht="39" customHeight="1">
      <c r="A39" s="22"/>
      <c r="B39" s="35"/>
      <c r="C39" s="1204" t="s">
        <v>598</v>
      </c>
      <c r="D39" s="1205"/>
      <c r="E39" s="1206"/>
      <c r="F39" s="36">
        <v>0.59</v>
      </c>
      <c r="G39" s="37">
        <v>1.28</v>
      </c>
      <c r="H39" s="37">
        <v>0.51</v>
      </c>
      <c r="I39" s="37">
        <v>0.31</v>
      </c>
      <c r="J39" s="38">
        <v>0.13</v>
      </c>
      <c r="K39" s="22"/>
      <c r="L39" s="22"/>
      <c r="M39" s="22"/>
      <c r="N39" s="22"/>
      <c r="O39" s="22"/>
      <c r="P39" s="22"/>
    </row>
    <row r="40" spans="1:16" ht="39" customHeight="1">
      <c r="A40" s="22"/>
      <c r="B40" s="35"/>
      <c r="C40" s="1204" t="s">
        <v>599</v>
      </c>
      <c r="D40" s="1205"/>
      <c r="E40" s="1206"/>
      <c r="F40" s="36">
        <v>0.22</v>
      </c>
      <c r="G40" s="37">
        <v>0.22</v>
      </c>
      <c r="H40" s="37">
        <v>0.1</v>
      </c>
      <c r="I40" s="37">
        <v>0.1</v>
      </c>
      <c r="J40" s="38">
        <v>0.09</v>
      </c>
      <c r="K40" s="22"/>
      <c r="L40" s="22"/>
      <c r="M40" s="22"/>
      <c r="N40" s="22"/>
      <c r="O40" s="22"/>
      <c r="P40" s="22"/>
    </row>
    <row r="41" spans="1:16" ht="39" customHeight="1">
      <c r="A41" s="22"/>
      <c r="B41" s="35"/>
      <c r="C41" s="1204" t="s">
        <v>600</v>
      </c>
      <c r="D41" s="1205"/>
      <c r="E41" s="1206"/>
      <c r="F41" s="36">
        <v>0</v>
      </c>
      <c r="G41" s="37">
        <v>0</v>
      </c>
      <c r="H41" s="37">
        <v>0</v>
      </c>
      <c r="I41" s="37">
        <v>0</v>
      </c>
      <c r="J41" s="38">
        <v>0</v>
      </c>
      <c r="K41" s="22"/>
      <c r="L41" s="22"/>
      <c r="M41" s="22"/>
      <c r="N41" s="22"/>
      <c r="O41" s="22"/>
      <c r="P41" s="22"/>
    </row>
    <row r="42" spans="1:16" ht="39" customHeight="1">
      <c r="A42" s="22"/>
      <c r="B42" s="39"/>
      <c r="C42" s="1204" t="s">
        <v>601</v>
      </c>
      <c r="D42" s="1205"/>
      <c r="E42" s="1206"/>
      <c r="F42" s="36" t="s">
        <v>602</v>
      </c>
      <c r="G42" s="37" t="s">
        <v>602</v>
      </c>
      <c r="H42" s="37" t="s">
        <v>542</v>
      </c>
      <c r="I42" s="37" t="s">
        <v>542</v>
      </c>
      <c r="J42" s="38" t="s">
        <v>542</v>
      </c>
      <c r="K42" s="22"/>
      <c r="L42" s="22"/>
      <c r="M42" s="22"/>
      <c r="N42" s="22"/>
      <c r="O42" s="22"/>
      <c r="P42" s="22"/>
    </row>
    <row r="43" spans="1:16" ht="39" customHeight="1" thickBot="1">
      <c r="A43" s="22"/>
      <c r="B43" s="40"/>
      <c r="C43" s="1207" t="s">
        <v>603</v>
      </c>
      <c r="D43" s="1208"/>
      <c r="E43" s="1209"/>
      <c r="F43" s="41">
        <v>0.17</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zv76WwxezbgMh54lUSufTaIBX8r/GwSX7Ah87Oh0o5md0brcasw2qk0XpJfSBJ6R6/pUkrjjq8PebLOOEacbg==" saltValue="HTTl2JLk/YD0xcY4s5so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59" sqref="R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c r="A45" s="48"/>
      <c r="B45" s="1212" t="s">
        <v>11</v>
      </c>
      <c r="C45" s="1213"/>
      <c r="D45" s="58"/>
      <c r="E45" s="1218" t="s">
        <v>12</v>
      </c>
      <c r="F45" s="1218"/>
      <c r="G45" s="1218"/>
      <c r="H45" s="1218"/>
      <c r="I45" s="1218"/>
      <c r="J45" s="1219"/>
      <c r="K45" s="59">
        <v>30356</v>
      </c>
      <c r="L45" s="60">
        <v>28575</v>
      </c>
      <c r="M45" s="60">
        <v>28436</v>
      </c>
      <c r="N45" s="60">
        <v>29196</v>
      </c>
      <c r="O45" s="61">
        <v>29175</v>
      </c>
      <c r="P45" s="48"/>
      <c r="Q45" s="48"/>
      <c r="R45" s="48"/>
      <c r="S45" s="48"/>
      <c r="T45" s="48"/>
      <c r="U45" s="48"/>
    </row>
    <row r="46" spans="1:21" ht="30.75" customHeight="1">
      <c r="A46" s="48"/>
      <c r="B46" s="1214"/>
      <c r="C46" s="1215"/>
      <c r="D46" s="62"/>
      <c r="E46" s="1220" t="s">
        <v>13</v>
      </c>
      <c r="F46" s="1220"/>
      <c r="G46" s="1220"/>
      <c r="H46" s="1220"/>
      <c r="I46" s="1220"/>
      <c r="J46" s="1221"/>
      <c r="K46" s="63" t="s">
        <v>542</v>
      </c>
      <c r="L46" s="64" t="s">
        <v>542</v>
      </c>
      <c r="M46" s="64" t="s">
        <v>542</v>
      </c>
      <c r="N46" s="64" t="s">
        <v>542</v>
      </c>
      <c r="O46" s="65" t="s">
        <v>542</v>
      </c>
      <c r="P46" s="48"/>
      <c r="Q46" s="48"/>
      <c r="R46" s="48"/>
      <c r="S46" s="48"/>
      <c r="T46" s="48"/>
      <c r="U46" s="48"/>
    </row>
    <row r="47" spans="1:21" ht="30.75" customHeight="1">
      <c r="A47" s="48"/>
      <c r="B47" s="1214"/>
      <c r="C47" s="1215"/>
      <c r="D47" s="62"/>
      <c r="E47" s="1220" t="s">
        <v>14</v>
      </c>
      <c r="F47" s="1220"/>
      <c r="G47" s="1220"/>
      <c r="H47" s="1220"/>
      <c r="I47" s="1220"/>
      <c r="J47" s="1221"/>
      <c r="K47" s="63">
        <v>1697</v>
      </c>
      <c r="L47" s="64">
        <v>2030</v>
      </c>
      <c r="M47" s="64">
        <v>2363</v>
      </c>
      <c r="N47" s="64">
        <v>2697</v>
      </c>
      <c r="O47" s="65">
        <v>3030</v>
      </c>
      <c r="P47" s="48"/>
      <c r="Q47" s="48"/>
      <c r="R47" s="48"/>
      <c r="S47" s="48"/>
      <c r="T47" s="48"/>
      <c r="U47" s="48"/>
    </row>
    <row r="48" spans="1:21" ht="30.75" customHeight="1">
      <c r="A48" s="48"/>
      <c r="B48" s="1214"/>
      <c r="C48" s="1215"/>
      <c r="D48" s="62"/>
      <c r="E48" s="1220" t="s">
        <v>15</v>
      </c>
      <c r="F48" s="1220"/>
      <c r="G48" s="1220"/>
      <c r="H48" s="1220"/>
      <c r="I48" s="1220"/>
      <c r="J48" s="1221"/>
      <c r="K48" s="63">
        <v>7192</v>
      </c>
      <c r="L48" s="64">
        <v>7000</v>
      </c>
      <c r="M48" s="64">
        <v>6564</v>
      </c>
      <c r="N48" s="64">
        <v>6335</v>
      </c>
      <c r="O48" s="65">
        <v>6001</v>
      </c>
      <c r="P48" s="48"/>
      <c r="Q48" s="48"/>
      <c r="R48" s="48"/>
      <c r="S48" s="48"/>
      <c r="T48" s="48"/>
      <c r="U48" s="48"/>
    </row>
    <row r="49" spans="1:21" ht="30.75" customHeight="1">
      <c r="A49" s="48"/>
      <c r="B49" s="1214"/>
      <c r="C49" s="1215"/>
      <c r="D49" s="62"/>
      <c r="E49" s="1220" t="s">
        <v>16</v>
      </c>
      <c r="F49" s="1220"/>
      <c r="G49" s="1220"/>
      <c r="H49" s="1220"/>
      <c r="I49" s="1220"/>
      <c r="J49" s="1221"/>
      <c r="K49" s="63">
        <v>152</v>
      </c>
      <c r="L49" s="64">
        <v>148</v>
      </c>
      <c r="M49" s="64">
        <v>145</v>
      </c>
      <c r="N49" s="64">
        <v>119</v>
      </c>
      <c r="O49" s="65">
        <v>27</v>
      </c>
      <c r="P49" s="48"/>
      <c r="Q49" s="48"/>
      <c r="R49" s="48"/>
      <c r="S49" s="48"/>
      <c r="T49" s="48"/>
      <c r="U49" s="48"/>
    </row>
    <row r="50" spans="1:21" ht="30.75" customHeight="1">
      <c r="A50" s="48"/>
      <c r="B50" s="1214"/>
      <c r="C50" s="1215"/>
      <c r="D50" s="62"/>
      <c r="E50" s="1220" t="s">
        <v>17</v>
      </c>
      <c r="F50" s="1220"/>
      <c r="G50" s="1220"/>
      <c r="H50" s="1220"/>
      <c r="I50" s="1220"/>
      <c r="J50" s="1221"/>
      <c r="K50" s="63">
        <v>3671</v>
      </c>
      <c r="L50" s="64">
        <v>3328</v>
      </c>
      <c r="M50" s="64">
        <v>3199</v>
      </c>
      <c r="N50" s="64">
        <v>3079</v>
      </c>
      <c r="O50" s="65">
        <v>1261</v>
      </c>
      <c r="P50" s="48"/>
      <c r="Q50" s="48"/>
      <c r="R50" s="48"/>
      <c r="S50" s="48"/>
      <c r="T50" s="48"/>
      <c r="U50" s="48"/>
    </row>
    <row r="51" spans="1:21" ht="30.75" customHeight="1">
      <c r="A51" s="48"/>
      <c r="B51" s="1216"/>
      <c r="C51" s="1217"/>
      <c r="D51" s="66"/>
      <c r="E51" s="1220" t="s">
        <v>18</v>
      </c>
      <c r="F51" s="1220"/>
      <c r="G51" s="1220"/>
      <c r="H51" s="1220"/>
      <c r="I51" s="1220"/>
      <c r="J51" s="1221"/>
      <c r="K51" s="63">
        <v>0</v>
      </c>
      <c r="L51" s="64">
        <v>0</v>
      </c>
      <c r="M51" s="64">
        <v>0</v>
      </c>
      <c r="N51" s="64" t="s">
        <v>542</v>
      </c>
      <c r="O51" s="65" t="s">
        <v>542</v>
      </c>
      <c r="P51" s="48"/>
      <c r="Q51" s="48"/>
      <c r="R51" s="48"/>
      <c r="S51" s="48"/>
      <c r="T51" s="48"/>
      <c r="U51" s="48"/>
    </row>
    <row r="52" spans="1:21" ht="30.75" customHeight="1">
      <c r="A52" s="48"/>
      <c r="B52" s="1222" t="s">
        <v>19</v>
      </c>
      <c r="C52" s="1223"/>
      <c r="D52" s="66"/>
      <c r="E52" s="1220" t="s">
        <v>20</v>
      </c>
      <c r="F52" s="1220"/>
      <c r="G52" s="1220"/>
      <c r="H52" s="1220"/>
      <c r="I52" s="1220"/>
      <c r="J52" s="1221"/>
      <c r="K52" s="63">
        <v>31182</v>
      </c>
      <c r="L52" s="64">
        <v>30956</v>
      </c>
      <c r="M52" s="64">
        <v>31016</v>
      </c>
      <c r="N52" s="64">
        <v>30972</v>
      </c>
      <c r="O52" s="65">
        <v>30697</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11886</v>
      </c>
      <c r="L53" s="69">
        <v>10125</v>
      </c>
      <c r="M53" s="69">
        <v>9691</v>
      </c>
      <c r="N53" s="69">
        <v>10454</v>
      </c>
      <c r="O53" s="70">
        <v>8797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604</v>
      </c>
      <c r="P55" s="48"/>
      <c r="Q55" s="48"/>
      <c r="R55" s="48"/>
      <c r="S55" s="48"/>
      <c r="T55" s="48"/>
      <c r="U55" s="48"/>
    </row>
    <row r="56" spans="1:21" ht="31.5" customHeight="1" thickBot="1">
      <c r="A56" s="48"/>
      <c r="B56" s="76"/>
      <c r="C56" s="77"/>
      <c r="D56" s="77"/>
      <c r="E56" s="78"/>
      <c r="F56" s="78"/>
      <c r="G56" s="78"/>
      <c r="H56" s="78"/>
      <c r="I56" s="78"/>
      <c r="J56" s="79" t="s">
        <v>2</v>
      </c>
      <c r="K56" s="80" t="s">
        <v>605</v>
      </c>
      <c r="L56" s="81" t="s">
        <v>606</v>
      </c>
      <c r="M56" s="81" t="s">
        <v>607</v>
      </c>
      <c r="N56" s="81" t="s">
        <v>608</v>
      </c>
      <c r="O56" s="82" t="s">
        <v>609</v>
      </c>
      <c r="P56" s="48"/>
      <c r="Q56" s="48"/>
      <c r="R56" s="48"/>
      <c r="S56" s="48"/>
      <c r="T56" s="48"/>
      <c r="U56" s="48"/>
    </row>
    <row r="57" spans="1:21" ht="31.5" customHeight="1">
      <c r="B57" s="1228" t="s">
        <v>25</v>
      </c>
      <c r="C57" s="1229"/>
      <c r="D57" s="1232" t="s">
        <v>26</v>
      </c>
      <c r="E57" s="1233"/>
      <c r="F57" s="1233"/>
      <c r="G57" s="1233"/>
      <c r="H57" s="1233"/>
      <c r="I57" s="1233"/>
      <c r="J57" s="1234"/>
      <c r="K57" s="83">
        <v>5462</v>
      </c>
      <c r="L57" s="84">
        <v>8007</v>
      </c>
      <c r="M57" s="84">
        <v>11052</v>
      </c>
      <c r="N57" s="84">
        <v>14597</v>
      </c>
      <c r="O57" s="85">
        <v>18642</v>
      </c>
    </row>
    <row r="58" spans="1:21" ht="31.5" customHeight="1" thickBot="1">
      <c r="B58" s="1230"/>
      <c r="C58" s="1231"/>
      <c r="D58" s="1235" t="s">
        <v>27</v>
      </c>
      <c r="E58" s="1236"/>
      <c r="F58" s="1236"/>
      <c r="G58" s="1236"/>
      <c r="H58" s="1236"/>
      <c r="I58" s="1236"/>
      <c r="J58" s="1237"/>
      <c r="K58" s="86">
        <v>2045</v>
      </c>
      <c r="L58" s="87">
        <v>2545</v>
      </c>
      <c r="M58" s="87">
        <v>3045</v>
      </c>
      <c r="N58" s="87">
        <v>3545</v>
      </c>
      <c r="O58" s="88">
        <v>4045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bHewj2OWWZHiHPDtAeUeWcmAdsE/Ki3uMo9JtRrzFY3ZAN/z+EAIqS3rSfBjqA16MYKYam1JnSiauoFG/IKpQ==" saltValue="kvCnB7Bo+O622hQslKyc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48" sqref="M4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583</v>
      </c>
      <c r="J40" s="100" t="s">
        <v>584</v>
      </c>
      <c r="K40" s="100" t="s">
        <v>585</v>
      </c>
      <c r="L40" s="100" t="s">
        <v>586</v>
      </c>
      <c r="M40" s="101" t="s">
        <v>587</v>
      </c>
    </row>
    <row r="41" spans="2:13" ht="27.75" customHeight="1">
      <c r="B41" s="1238" t="s">
        <v>30</v>
      </c>
      <c r="C41" s="1239"/>
      <c r="D41" s="102"/>
      <c r="E41" s="1244" t="s">
        <v>31</v>
      </c>
      <c r="F41" s="1244"/>
      <c r="G41" s="1244"/>
      <c r="H41" s="1245"/>
      <c r="I41" s="103">
        <v>319474</v>
      </c>
      <c r="J41" s="104">
        <v>327125</v>
      </c>
      <c r="K41" s="104">
        <v>340138</v>
      </c>
      <c r="L41" s="104">
        <v>352156</v>
      </c>
      <c r="M41" s="105">
        <v>352657</v>
      </c>
    </row>
    <row r="42" spans="2:13" ht="27.75" customHeight="1">
      <c r="B42" s="1240"/>
      <c r="C42" s="1241"/>
      <c r="D42" s="106"/>
      <c r="E42" s="1246" t="s">
        <v>32</v>
      </c>
      <c r="F42" s="1246"/>
      <c r="G42" s="1246"/>
      <c r="H42" s="1247"/>
      <c r="I42" s="107">
        <v>28765</v>
      </c>
      <c r="J42" s="108">
        <v>24746</v>
      </c>
      <c r="K42" s="108">
        <v>19697</v>
      </c>
      <c r="L42" s="108">
        <v>16415</v>
      </c>
      <c r="M42" s="109">
        <v>14919</v>
      </c>
    </row>
    <row r="43" spans="2:13" ht="27.75" customHeight="1">
      <c r="B43" s="1240"/>
      <c r="C43" s="1241"/>
      <c r="D43" s="106"/>
      <c r="E43" s="1246" t="s">
        <v>33</v>
      </c>
      <c r="F43" s="1246"/>
      <c r="G43" s="1246"/>
      <c r="H43" s="1247"/>
      <c r="I43" s="107">
        <v>118432</v>
      </c>
      <c r="J43" s="108">
        <v>110078</v>
      </c>
      <c r="K43" s="108">
        <v>106310</v>
      </c>
      <c r="L43" s="108">
        <v>101405</v>
      </c>
      <c r="M43" s="109">
        <v>95474</v>
      </c>
    </row>
    <row r="44" spans="2:13" ht="27.75" customHeight="1">
      <c r="B44" s="1240"/>
      <c r="C44" s="1241"/>
      <c r="D44" s="106"/>
      <c r="E44" s="1246" t="s">
        <v>34</v>
      </c>
      <c r="F44" s="1246"/>
      <c r="G44" s="1246"/>
      <c r="H44" s="1247"/>
      <c r="I44" s="107">
        <v>571</v>
      </c>
      <c r="J44" s="108">
        <v>461</v>
      </c>
      <c r="K44" s="108">
        <v>338</v>
      </c>
      <c r="L44" s="108">
        <v>151</v>
      </c>
      <c r="M44" s="109">
        <v>149</v>
      </c>
    </row>
    <row r="45" spans="2:13" ht="27.75" customHeight="1">
      <c r="B45" s="1240"/>
      <c r="C45" s="1241"/>
      <c r="D45" s="106"/>
      <c r="E45" s="1246" t="s">
        <v>35</v>
      </c>
      <c r="F45" s="1246"/>
      <c r="G45" s="1246"/>
      <c r="H45" s="1247"/>
      <c r="I45" s="107">
        <v>37759</v>
      </c>
      <c r="J45" s="108">
        <v>37447</v>
      </c>
      <c r="K45" s="108">
        <v>62247</v>
      </c>
      <c r="L45" s="108">
        <v>58417</v>
      </c>
      <c r="M45" s="109">
        <v>57569</v>
      </c>
    </row>
    <row r="46" spans="2:13" ht="27.75" customHeight="1">
      <c r="B46" s="1240"/>
      <c r="C46" s="1241"/>
      <c r="D46" s="110"/>
      <c r="E46" s="1246" t="s">
        <v>36</v>
      </c>
      <c r="F46" s="1246"/>
      <c r="G46" s="1246"/>
      <c r="H46" s="1247"/>
      <c r="I46" s="107">
        <v>764</v>
      </c>
      <c r="J46" s="108">
        <v>1026</v>
      </c>
      <c r="K46" s="108">
        <v>1226</v>
      </c>
      <c r="L46" s="108">
        <v>1433</v>
      </c>
      <c r="M46" s="109">
        <v>1467</v>
      </c>
    </row>
    <row r="47" spans="2:13" ht="27.75" customHeight="1">
      <c r="B47" s="1240"/>
      <c r="C47" s="1241"/>
      <c r="D47" s="111"/>
      <c r="E47" s="1248" t="s">
        <v>37</v>
      </c>
      <c r="F47" s="1249"/>
      <c r="G47" s="1249"/>
      <c r="H47" s="1250"/>
      <c r="I47" s="107" t="s">
        <v>542</v>
      </c>
      <c r="J47" s="108" t="s">
        <v>542</v>
      </c>
      <c r="K47" s="108" t="s">
        <v>542</v>
      </c>
      <c r="L47" s="108" t="s">
        <v>542</v>
      </c>
      <c r="M47" s="109" t="s">
        <v>542</v>
      </c>
    </row>
    <row r="48" spans="2:13" ht="27.75" customHeight="1">
      <c r="B48" s="1240"/>
      <c r="C48" s="1241"/>
      <c r="D48" s="106"/>
      <c r="E48" s="1246" t="s">
        <v>38</v>
      </c>
      <c r="F48" s="1246"/>
      <c r="G48" s="1246"/>
      <c r="H48" s="1247"/>
      <c r="I48" s="107" t="s">
        <v>542</v>
      </c>
      <c r="J48" s="108" t="s">
        <v>542</v>
      </c>
      <c r="K48" s="108" t="s">
        <v>542</v>
      </c>
      <c r="L48" s="108" t="s">
        <v>542</v>
      </c>
      <c r="M48" s="109" t="s">
        <v>542</v>
      </c>
    </row>
    <row r="49" spans="2:13" ht="27.75" customHeight="1">
      <c r="B49" s="1242"/>
      <c r="C49" s="1243"/>
      <c r="D49" s="106"/>
      <c r="E49" s="1246" t="s">
        <v>39</v>
      </c>
      <c r="F49" s="1246"/>
      <c r="G49" s="1246"/>
      <c r="H49" s="1247"/>
      <c r="I49" s="107" t="s">
        <v>542</v>
      </c>
      <c r="J49" s="108" t="s">
        <v>542</v>
      </c>
      <c r="K49" s="108" t="s">
        <v>542</v>
      </c>
      <c r="L49" s="108" t="s">
        <v>542</v>
      </c>
      <c r="M49" s="109" t="s">
        <v>542</v>
      </c>
    </row>
    <row r="50" spans="2:13" ht="27.75" customHeight="1">
      <c r="B50" s="1251" t="s">
        <v>40</v>
      </c>
      <c r="C50" s="1252"/>
      <c r="D50" s="112"/>
      <c r="E50" s="1246" t="s">
        <v>41</v>
      </c>
      <c r="F50" s="1246"/>
      <c r="G50" s="1246"/>
      <c r="H50" s="1247"/>
      <c r="I50" s="107">
        <v>52496</v>
      </c>
      <c r="J50" s="108">
        <v>59685</v>
      </c>
      <c r="K50" s="108">
        <v>70132</v>
      </c>
      <c r="L50" s="108">
        <v>76383</v>
      </c>
      <c r="M50" s="109">
        <v>79920</v>
      </c>
    </row>
    <row r="51" spans="2:13" ht="27.75" customHeight="1">
      <c r="B51" s="1240"/>
      <c r="C51" s="1241"/>
      <c r="D51" s="106"/>
      <c r="E51" s="1246" t="s">
        <v>42</v>
      </c>
      <c r="F51" s="1246"/>
      <c r="G51" s="1246"/>
      <c r="H51" s="1247"/>
      <c r="I51" s="107">
        <v>71341</v>
      </c>
      <c r="J51" s="108">
        <v>71399</v>
      </c>
      <c r="K51" s="108">
        <v>70596</v>
      </c>
      <c r="L51" s="108">
        <v>67968</v>
      </c>
      <c r="M51" s="109">
        <v>66858</v>
      </c>
    </row>
    <row r="52" spans="2:13" ht="27.75" customHeight="1">
      <c r="B52" s="1242"/>
      <c r="C52" s="1243"/>
      <c r="D52" s="106"/>
      <c r="E52" s="1246" t="s">
        <v>43</v>
      </c>
      <c r="F52" s="1246"/>
      <c r="G52" s="1246"/>
      <c r="H52" s="1247"/>
      <c r="I52" s="107">
        <v>342826</v>
      </c>
      <c r="J52" s="108">
        <v>350565</v>
      </c>
      <c r="K52" s="108">
        <v>358292</v>
      </c>
      <c r="L52" s="108">
        <v>369716</v>
      </c>
      <c r="M52" s="109">
        <v>376864</v>
      </c>
    </row>
    <row r="53" spans="2:13" ht="27.75" customHeight="1" thickBot="1">
      <c r="B53" s="1253" t="s">
        <v>44</v>
      </c>
      <c r="C53" s="1254"/>
      <c r="D53" s="113"/>
      <c r="E53" s="1255" t="s">
        <v>45</v>
      </c>
      <c r="F53" s="1255"/>
      <c r="G53" s="1255"/>
      <c r="H53" s="1256"/>
      <c r="I53" s="114">
        <v>39101</v>
      </c>
      <c r="J53" s="115">
        <v>19233</v>
      </c>
      <c r="K53" s="115">
        <v>30937</v>
      </c>
      <c r="L53" s="115">
        <v>15910</v>
      </c>
      <c r="M53" s="116">
        <v>-1407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sBOyQa9kBtTx0P4Q5NR+ZyIw/ye1qR8oNlpitm2b/znT+Wu0fznwuY4M8ymjUWbS0qZi/Loki8VbemdDZ/aCw==" saltValue="aRpvDAMC+Lrxn3Vq6kd/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18" sqref="I1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585</v>
      </c>
      <c r="G54" s="125" t="s">
        <v>586</v>
      </c>
      <c r="H54" s="126" t="s">
        <v>587</v>
      </c>
    </row>
    <row r="55" spans="2:8" ht="52.5" customHeight="1">
      <c r="B55" s="127"/>
      <c r="C55" s="1265" t="s">
        <v>48</v>
      </c>
      <c r="D55" s="1265"/>
      <c r="E55" s="1266"/>
      <c r="F55" s="128">
        <v>19744</v>
      </c>
      <c r="G55" s="128">
        <v>20050</v>
      </c>
      <c r="H55" s="129">
        <v>19404</v>
      </c>
    </row>
    <row r="56" spans="2:8" ht="52.5" customHeight="1">
      <c r="B56" s="130"/>
      <c r="C56" s="1267" t="s">
        <v>49</v>
      </c>
      <c r="D56" s="1267"/>
      <c r="E56" s="1268"/>
      <c r="F56" s="131">
        <v>1402</v>
      </c>
      <c r="G56" s="131">
        <v>1412</v>
      </c>
      <c r="H56" s="132">
        <v>1427</v>
      </c>
    </row>
    <row r="57" spans="2:8" ht="53.25" customHeight="1">
      <c r="B57" s="130"/>
      <c r="C57" s="1269" t="s">
        <v>50</v>
      </c>
      <c r="D57" s="1269"/>
      <c r="E57" s="1270"/>
      <c r="F57" s="133">
        <v>28867</v>
      </c>
      <c r="G57" s="133">
        <v>30152</v>
      </c>
      <c r="H57" s="134">
        <v>33667</v>
      </c>
    </row>
    <row r="58" spans="2:8" ht="45.75" customHeight="1">
      <c r="B58" s="135"/>
      <c r="C58" s="1257" t="s">
        <v>647</v>
      </c>
      <c r="D58" s="1258"/>
      <c r="E58" s="1259"/>
      <c r="F58" s="136">
        <v>15840</v>
      </c>
      <c r="G58" s="136">
        <v>16142</v>
      </c>
      <c r="H58" s="137">
        <v>16743</v>
      </c>
    </row>
    <row r="59" spans="2:8" ht="45.75" customHeight="1">
      <c r="B59" s="135"/>
      <c r="C59" s="1257" t="s">
        <v>648</v>
      </c>
      <c r="D59" s="1258"/>
      <c r="E59" s="1259"/>
      <c r="F59" s="136">
        <v>7000</v>
      </c>
      <c r="G59" s="136">
        <v>8004</v>
      </c>
      <c r="H59" s="137">
        <v>9007</v>
      </c>
    </row>
    <row r="60" spans="2:8" ht="45.75" customHeight="1">
      <c r="B60" s="135"/>
      <c r="C60" s="1257" t="s">
        <v>649</v>
      </c>
      <c r="D60" s="1258"/>
      <c r="E60" s="1259"/>
      <c r="F60" s="136">
        <v>3563</v>
      </c>
      <c r="G60" s="136">
        <v>3558</v>
      </c>
      <c r="H60" s="137">
        <v>3494</v>
      </c>
    </row>
    <row r="61" spans="2:8" ht="45.75" customHeight="1">
      <c r="B61" s="135"/>
      <c r="C61" s="1257" t="s">
        <v>650</v>
      </c>
      <c r="D61" s="1258"/>
      <c r="E61" s="1259"/>
      <c r="F61" s="136">
        <v>849</v>
      </c>
      <c r="G61" s="136">
        <v>921</v>
      </c>
      <c r="H61" s="137">
        <v>1481</v>
      </c>
    </row>
    <row r="62" spans="2:8" ht="45.75" customHeight="1" thickBot="1">
      <c r="B62" s="138"/>
      <c r="C62" s="1260" t="s">
        <v>651</v>
      </c>
      <c r="D62" s="1261"/>
      <c r="E62" s="1262"/>
      <c r="F62" s="139">
        <v>138</v>
      </c>
      <c r="G62" s="139">
        <v>112</v>
      </c>
      <c r="H62" s="140">
        <v>1092</v>
      </c>
    </row>
    <row r="63" spans="2:8" ht="52.5" customHeight="1" thickBot="1">
      <c r="B63" s="141"/>
      <c r="C63" s="1263" t="s">
        <v>51</v>
      </c>
      <c r="D63" s="1263"/>
      <c r="E63" s="1264"/>
      <c r="F63" s="142">
        <v>50012</v>
      </c>
      <c r="G63" s="142">
        <v>51614</v>
      </c>
      <c r="H63" s="143">
        <v>54498</v>
      </c>
    </row>
    <row r="64" spans="2:8" ht="15" customHeight="1"/>
  </sheetData>
  <sheetProtection algorithmName="SHA-512" hashValue="0wxH/BKXyhcRS2jqWZPhTGpsl2u3uqNaQ2Qnj2RsyXCAo50I3a5cJ08E293NY6X4Sia5YxpA5LA1tVOSFBdGRA==" saltValue="Ofiqv2ivm219J/RQbEFE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580</v>
      </c>
      <c r="G2" s="157"/>
      <c r="H2" s="158"/>
    </row>
    <row r="3" spans="1:8">
      <c r="A3" s="154" t="s">
        <v>573</v>
      </c>
      <c r="B3" s="159"/>
      <c r="C3" s="160"/>
      <c r="D3" s="161">
        <v>56618</v>
      </c>
      <c r="E3" s="162"/>
      <c r="F3" s="163">
        <v>51898</v>
      </c>
      <c r="G3" s="164"/>
      <c r="H3" s="165"/>
    </row>
    <row r="4" spans="1:8">
      <c r="A4" s="166"/>
      <c r="B4" s="167"/>
      <c r="C4" s="168"/>
      <c r="D4" s="169">
        <v>34034</v>
      </c>
      <c r="E4" s="170"/>
      <c r="F4" s="171">
        <v>25986</v>
      </c>
      <c r="G4" s="172"/>
      <c r="H4" s="173"/>
    </row>
    <row r="5" spans="1:8">
      <c r="A5" s="154" t="s">
        <v>575</v>
      </c>
      <c r="B5" s="159"/>
      <c r="C5" s="160"/>
      <c r="D5" s="161">
        <v>51405</v>
      </c>
      <c r="E5" s="162"/>
      <c r="F5" s="163">
        <v>51684</v>
      </c>
      <c r="G5" s="164"/>
      <c r="H5" s="165"/>
    </row>
    <row r="6" spans="1:8">
      <c r="A6" s="166"/>
      <c r="B6" s="167"/>
      <c r="C6" s="168"/>
      <c r="D6" s="169">
        <v>27317</v>
      </c>
      <c r="E6" s="170"/>
      <c r="F6" s="171">
        <v>26671</v>
      </c>
      <c r="G6" s="172"/>
      <c r="H6" s="173"/>
    </row>
    <row r="7" spans="1:8">
      <c r="A7" s="154" t="s">
        <v>576</v>
      </c>
      <c r="B7" s="159"/>
      <c r="C7" s="160"/>
      <c r="D7" s="161">
        <v>54614</v>
      </c>
      <c r="E7" s="162"/>
      <c r="F7" s="163">
        <v>52897</v>
      </c>
      <c r="G7" s="164"/>
      <c r="H7" s="165"/>
    </row>
    <row r="8" spans="1:8">
      <c r="A8" s="166"/>
      <c r="B8" s="167"/>
      <c r="C8" s="168"/>
      <c r="D8" s="169">
        <v>27903</v>
      </c>
      <c r="E8" s="170"/>
      <c r="F8" s="171">
        <v>27013</v>
      </c>
      <c r="G8" s="172"/>
      <c r="H8" s="173"/>
    </row>
    <row r="9" spans="1:8">
      <c r="A9" s="154" t="s">
        <v>577</v>
      </c>
      <c r="B9" s="159"/>
      <c r="C9" s="160"/>
      <c r="D9" s="161">
        <v>54145</v>
      </c>
      <c r="E9" s="162"/>
      <c r="F9" s="163">
        <v>54945</v>
      </c>
      <c r="G9" s="164"/>
      <c r="H9" s="165"/>
    </row>
    <row r="10" spans="1:8">
      <c r="A10" s="166"/>
      <c r="B10" s="167"/>
      <c r="C10" s="168"/>
      <c r="D10" s="169">
        <v>30469</v>
      </c>
      <c r="E10" s="170"/>
      <c r="F10" s="171">
        <v>29293</v>
      </c>
      <c r="G10" s="172"/>
      <c r="H10" s="173"/>
    </row>
    <row r="11" spans="1:8">
      <c r="A11" s="154" t="s">
        <v>578</v>
      </c>
      <c r="B11" s="159"/>
      <c r="C11" s="160"/>
      <c r="D11" s="161">
        <v>55638</v>
      </c>
      <c r="E11" s="162"/>
      <c r="F11" s="163">
        <v>57132</v>
      </c>
      <c r="G11" s="164"/>
      <c r="H11" s="165"/>
    </row>
    <row r="12" spans="1:8">
      <c r="A12" s="166"/>
      <c r="B12" s="167"/>
      <c r="C12" s="174"/>
      <c r="D12" s="169">
        <v>26095</v>
      </c>
      <c r="E12" s="170"/>
      <c r="F12" s="171">
        <v>30126</v>
      </c>
      <c r="G12" s="172"/>
      <c r="H12" s="173"/>
    </row>
    <row r="13" spans="1:8">
      <c r="A13" s="154"/>
      <c r="B13" s="159"/>
      <c r="C13" s="175"/>
      <c r="D13" s="176">
        <v>54484</v>
      </c>
      <c r="E13" s="177"/>
      <c r="F13" s="178">
        <v>53711</v>
      </c>
      <c r="G13" s="179"/>
      <c r="H13" s="165"/>
    </row>
    <row r="14" spans="1:8">
      <c r="A14" s="166"/>
      <c r="B14" s="167"/>
      <c r="C14" s="168"/>
      <c r="D14" s="169">
        <v>29164</v>
      </c>
      <c r="E14" s="170"/>
      <c r="F14" s="171">
        <v>27818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4.32</v>
      </c>
      <c r="C19" s="180">
        <f>ROUND(VALUE(SUBSTITUTE(実質収支比率等に係る経年分析!G$48,"▲","-")),2)</f>
        <v>4.5199999999999996</v>
      </c>
      <c r="D19" s="180">
        <f>ROUND(VALUE(SUBSTITUTE(実質収支比率等に係る経年分析!H$48,"▲","-")),2)</f>
        <v>3.95</v>
      </c>
      <c r="E19" s="180">
        <f>ROUND(VALUE(SUBSTITUTE(実質収支比率等に係る経年分析!I$48,"▲","-")),2)</f>
        <v>4.71</v>
      </c>
      <c r="F19" s="180">
        <f>ROUND(VALUE(SUBSTITUTE(実質収支比率等に係る経年分析!J$48,"▲","-")),2)</f>
        <v>5.0999999999999996</v>
      </c>
    </row>
    <row r="20" spans="1:11">
      <c r="A20" s="180" t="s">
        <v>55</v>
      </c>
      <c r="B20" s="180">
        <f>ROUND(VALUE(SUBSTITUTE(実質収支比率等に係る経年分析!F$47,"▲","-")),2)</f>
        <v>12.34</v>
      </c>
      <c r="C20" s="180">
        <f>ROUND(VALUE(SUBSTITUTE(実質収支比率等に係る経年分析!G$47,"▲","-")),2)</f>
        <v>12.08</v>
      </c>
      <c r="D20" s="180">
        <f>ROUND(VALUE(SUBSTITUTE(実質収支比率等に係る経年分析!H$47,"▲","-")),2)</f>
        <v>10.199999999999999</v>
      </c>
      <c r="E20" s="180">
        <f>ROUND(VALUE(SUBSTITUTE(実質収支比率等に係る経年分析!I$47,"▲","-")),2)</f>
        <v>10.27</v>
      </c>
      <c r="F20" s="180">
        <f>ROUND(VALUE(SUBSTITUTE(実質収支比率等に係る経年分析!J$47,"▲","-")),2)</f>
        <v>9.89</v>
      </c>
    </row>
    <row r="21" spans="1:11">
      <c r="A21" s="180" t="s">
        <v>56</v>
      </c>
      <c r="B21" s="180">
        <f>IF(ISNUMBER(VALUE(SUBSTITUTE(実質収支比率等に係る経年分析!F$49,"▲","-"))),ROUND(VALUE(SUBSTITUTE(実質収支比率等に係る経年分析!F$49,"▲","-")),2),NA())</f>
        <v>-3.46</v>
      </c>
      <c r="C21" s="180">
        <f>IF(ISNUMBER(VALUE(SUBSTITUTE(実質収支比率等に係る経年分析!G$49,"▲","-"))),ROUND(VALUE(SUBSTITUTE(実質収支比率等に係る経年分析!G$49,"▲","-")),2),NA())</f>
        <v>-2.5299999999999998</v>
      </c>
      <c r="D21" s="180">
        <f>IF(ISNUMBER(VALUE(SUBSTITUTE(実質収支比率等に係る経年分析!H$49,"▲","-"))),ROUND(VALUE(SUBSTITUTE(実質収支比率等に係る経年分析!H$49,"▲","-")),2),NA())</f>
        <v>-2.4700000000000002</v>
      </c>
      <c r="E21" s="180">
        <f>IF(ISNUMBER(VALUE(SUBSTITUTE(実質収支比率等に係る経年分析!I$49,"▲","-"))),ROUND(VALUE(SUBSTITUTE(実質収支比率等に係る経年分析!I$49,"▲","-")),2),NA())</f>
        <v>-1.2</v>
      </c>
      <c r="F21" s="180">
        <f>IF(ISNUMBER(VALUE(SUBSTITUTE(実質収支比率等に係る経年分析!J$49,"▲","-"))),ROUND(VALUE(SUBSTITUTE(実質収支比率等に係る経年分析!J$49,"▲","-")),2),NA())</f>
        <v>-1.03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0.32</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0.32</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岡山市後期高齢者医療費特別会計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岡山市下水道事業会計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岡山市国民健康保険費特別会計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c r="A32" s="181" t="str">
        <f>IF(連結実質赤字比率に係る赤字・黒字の構成分析!C$38="",NA(),連結実質赤字比率に係る赤字・黒字の構成分析!C$38)</f>
        <v>岡山市介護保険費特別会計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c r="A33" s="181" t="str">
        <f>IF(連結実質赤字比率に係る赤字・黒字の構成分析!C$37="",NA(),連結実質赤字比率に係る赤字・黒字の構成分析!C$37)</f>
        <v>岡山市工業用水道事業会計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c r="A34" s="181" t="str">
        <f>IF(連結実質赤字比率に係る赤字・黒字の構成分析!C$36="",NA(),連結実質赤字比率に係る赤字・黒字の構成分析!C$36)</f>
        <v>岡山市市場事業会計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1.49</v>
      </c>
    </row>
    <row r="35" spans="1:16">
      <c r="A35" s="181" t="str">
        <f>IF(連結実質赤字比率に係る赤字・黒字の構成分析!C$35="",NA(),連結実質赤字比率に係る赤字・黒字の構成分析!C$35)</f>
        <v>岡山市水道事業会計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31182</v>
      </c>
      <c r="E42" s="182"/>
      <c r="F42" s="182"/>
      <c r="G42" s="182">
        <f>'実質公債費比率（分子）の構造'!L$52</f>
        <v>30956</v>
      </c>
      <c r="H42" s="182"/>
      <c r="I42" s="182"/>
      <c r="J42" s="182">
        <f>'実質公債費比率（分子）の構造'!M$52</f>
        <v>31016</v>
      </c>
      <c r="K42" s="182"/>
      <c r="L42" s="182"/>
      <c r="M42" s="182">
        <f>'実質公債費比率（分子）の構造'!N$52</f>
        <v>30972</v>
      </c>
      <c r="N42" s="182"/>
      <c r="O42" s="182"/>
      <c r="P42" s="182">
        <f>'実質公債費比率（分子）の構造'!O$52</f>
        <v>30697</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3671</v>
      </c>
      <c r="C44" s="182"/>
      <c r="D44" s="182"/>
      <c r="E44" s="182">
        <f>'実質公債費比率（分子）の構造'!L$50</f>
        <v>3328</v>
      </c>
      <c r="F44" s="182"/>
      <c r="G44" s="182"/>
      <c r="H44" s="182">
        <f>'実質公債費比率（分子）の構造'!M$50</f>
        <v>3199</v>
      </c>
      <c r="I44" s="182"/>
      <c r="J44" s="182"/>
      <c r="K44" s="182">
        <f>'実質公債費比率（分子）の構造'!N$50</f>
        <v>3079</v>
      </c>
      <c r="L44" s="182"/>
      <c r="M44" s="182"/>
      <c r="N44" s="182">
        <f>'実質公債費比率（分子）の構造'!O$50</f>
        <v>1261</v>
      </c>
      <c r="O44" s="182"/>
      <c r="P44" s="182"/>
    </row>
    <row r="45" spans="1:16">
      <c r="A45" s="182" t="s">
        <v>66</v>
      </c>
      <c r="B45" s="182">
        <f>'実質公債費比率（分子）の構造'!K$49</f>
        <v>152</v>
      </c>
      <c r="C45" s="182"/>
      <c r="D45" s="182"/>
      <c r="E45" s="182">
        <f>'実質公債費比率（分子）の構造'!L$49</f>
        <v>148</v>
      </c>
      <c r="F45" s="182"/>
      <c r="G45" s="182"/>
      <c r="H45" s="182">
        <f>'実質公債費比率（分子）の構造'!M$49</f>
        <v>145</v>
      </c>
      <c r="I45" s="182"/>
      <c r="J45" s="182"/>
      <c r="K45" s="182">
        <f>'実質公債費比率（分子）の構造'!N$49</f>
        <v>119</v>
      </c>
      <c r="L45" s="182"/>
      <c r="M45" s="182"/>
      <c r="N45" s="182">
        <f>'実質公債費比率（分子）の構造'!O$49</f>
        <v>27</v>
      </c>
      <c r="O45" s="182"/>
      <c r="P45" s="182"/>
    </row>
    <row r="46" spans="1:16">
      <c r="A46" s="182" t="s">
        <v>67</v>
      </c>
      <c r="B46" s="182">
        <f>'実質公債費比率（分子）の構造'!K$48</f>
        <v>7192</v>
      </c>
      <c r="C46" s="182"/>
      <c r="D46" s="182"/>
      <c r="E46" s="182">
        <f>'実質公債費比率（分子）の構造'!L$48</f>
        <v>7000</v>
      </c>
      <c r="F46" s="182"/>
      <c r="G46" s="182"/>
      <c r="H46" s="182">
        <f>'実質公債費比率（分子）の構造'!M$48</f>
        <v>6564</v>
      </c>
      <c r="I46" s="182"/>
      <c r="J46" s="182"/>
      <c r="K46" s="182">
        <f>'実質公債費比率（分子）の構造'!N$48</f>
        <v>6335</v>
      </c>
      <c r="L46" s="182"/>
      <c r="M46" s="182"/>
      <c r="N46" s="182">
        <f>'実質公債費比率（分子）の構造'!O$48</f>
        <v>6001</v>
      </c>
      <c r="O46" s="182"/>
      <c r="P46" s="182"/>
    </row>
    <row r="47" spans="1:16">
      <c r="A47" s="182" t="s">
        <v>68</v>
      </c>
      <c r="B47" s="182">
        <f>'実質公債費比率（分子）の構造'!K$47</f>
        <v>1697</v>
      </c>
      <c r="C47" s="182"/>
      <c r="D47" s="182"/>
      <c r="E47" s="182">
        <f>'実質公債費比率（分子）の構造'!L$47</f>
        <v>2030</v>
      </c>
      <c r="F47" s="182"/>
      <c r="G47" s="182"/>
      <c r="H47" s="182">
        <f>'実質公債費比率（分子）の構造'!M$47</f>
        <v>2363</v>
      </c>
      <c r="I47" s="182"/>
      <c r="J47" s="182"/>
      <c r="K47" s="182">
        <f>'実質公債費比率（分子）の構造'!N$47</f>
        <v>2697</v>
      </c>
      <c r="L47" s="182"/>
      <c r="M47" s="182"/>
      <c r="N47" s="182">
        <f>'実質公債費比率（分子）の構造'!O$47</f>
        <v>3030</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30356</v>
      </c>
      <c r="C49" s="182"/>
      <c r="D49" s="182"/>
      <c r="E49" s="182">
        <f>'実質公債費比率（分子）の構造'!L$45</f>
        <v>28575</v>
      </c>
      <c r="F49" s="182"/>
      <c r="G49" s="182"/>
      <c r="H49" s="182">
        <f>'実質公債費比率（分子）の構造'!M$45</f>
        <v>28436</v>
      </c>
      <c r="I49" s="182"/>
      <c r="J49" s="182"/>
      <c r="K49" s="182">
        <f>'実質公債費比率（分子）の構造'!N$45</f>
        <v>29196</v>
      </c>
      <c r="L49" s="182"/>
      <c r="M49" s="182"/>
      <c r="N49" s="182">
        <f>'実質公債費比率（分子）の構造'!O$45</f>
        <v>29175</v>
      </c>
      <c r="O49" s="182"/>
      <c r="P49" s="182"/>
    </row>
    <row r="50" spans="1:16">
      <c r="A50" s="182" t="s">
        <v>71</v>
      </c>
      <c r="B50" s="182" t="e">
        <f>NA()</f>
        <v>#N/A</v>
      </c>
      <c r="C50" s="182">
        <f>IF(ISNUMBER('実質公債費比率（分子）の構造'!K$53),'実質公債費比率（分子）の構造'!K$53,NA())</f>
        <v>11886</v>
      </c>
      <c r="D50" s="182" t="e">
        <f>NA()</f>
        <v>#N/A</v>
      </c>
      <c r="E50" s="182" t="e">
        <f>NA()</f>
        <v>#N/A</v>
      </c>
      <c r="F50" s="182">
        <f>IF(ISNUMBER('実質公債費比率（分子）の構造'!L$53),'実質公債費比率（分子）の構造'!L$53,NA())</f>
        <v>10125</v>
      </c>
      <c r="G50" s="182" t="e">
        <f>NA()</f>
        <v>#N/A</v>
      </c>
      <c r="H50" s="182" t="e">
        <f>NA()</f>
        <v>#N/A</v>
      </c>
      <c r="I50" s="182">
        <f>IF(ISNUMBER('実質公債費比率（分子）の構造'!M$53),'実質公債費比率（分子）の構造'!M$53,NA())</f>
        <v>9691</v>
      </c>
      <c r="J50" s="182" t="e">
        <f>NA()</f>
        <v>#N/A</v>
      </c>
      <c r="K50" s="182" t="e">
        <f>NA()</f>
        <v>#N/A</v>
      </c>
      <c r="L50" s="182">
        <f>IF(ISNUMBER('実質公債費比率（分子）の構造'!N$53),'実質公債費比率（分子）の構造'!N$53,NA())</f>
        <v>10454</v>
      </c>
      <c r="M50" s="182" t="e">
        <f>NA()</f>
        <v>#N/A</v>
      </c>
      <c r="N50" s="182" t="e">
        <f>NA()</f>
        <v>#N/A</v>
      </c>
      <c r="O50" s="182">
        <f>IF(ISNUMBER('実質公債費比率（分子）の構造'!O$53),'実質公債費比率（分子）の構造'!O$53,NA())</f>
        <v>8797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342826</v>
      </c>
      <c r="E56" s="181"/>
      <c r="F56" s="181"/>
      <c r="G56" s="181">
        <f>'将来負担比率（分子）の構造'!J$52</f>
        <v>350565</v>
      </c>
      <c r="H56" s="181"/>
      <c r="I56" s="181"/>
      <c r="J56" s="181">
        <f>'将来負担比率（分子）の構造'!K$52</f>
        <v>358292</v>
      </c>
      <c r="K56" s="181"/>
      <c r="L56" s="181"/>
      <c r="M56" s="181">
        <f>'将来負担比率（分子）の構造'!L$52</f>
        <v>369716</v>
      </c>
      <c r="N56" s="181"/>
      <c r="O56" s="181"/>
      <c r="P56" s="181">
        <f>'将来負担比率（分子）の構造'!M$52</f>
        <v>376864</v>
      </c>
    </row>
    <row r="57" spans="1:16">
      <c r="A57" s="181" t="s">
        <v>42</v>
      </c>
      <c r="B57" s="181"/>
      <c r="C57" s="181"/>
      <c r="D57" s="181">
        <f>'将来負担比率（分子）の構造'!I$51</f>
        <v>71341</v>
      </c>
      <c r="E57" s="181"/>
      <c r="F57" s="181"/>
      <c r="G57" s="181">
        <f>'将来負担比率（分子）の構造'!J$51</f>
        <v>71399</v>
      </c>
      <c r="H57" s="181"/>
      <c r="I57" s="181"/>
      <c r="J57" s="181">
        <f>'将来負担比率（分子）の構造'!K$51</f>
        <v>70596</v>
      </c>
      <c r="K57" s="181"/>
      <c r="L57" s="181"/>
      <c r="M57" s="181">
        <f>'将来負担比率（分子）の構造'!L$51</f>
        <v>67968</v>
      </c>
      <c r="N57" s="181"/>
      <c r="O57" s="181"/>
      <c r="P57" s="181">
        <f>'将来負担比率（分子）の構造'!M$51</f>
        <v>66858</v>
      </c>
    </row>
    <row r="58" spans="1:16">
      <c r="A58" s="181" t="s">
        <v>41</v>
      </c>
      <c r="B58" s="181"/>
      <c r="C58" s="181"/>
      <c r="D58" s="181">
        <f>'将来負担比率（分子）の構造'!I$50</f>
        <v>52496</v>
      </c>
      <c r="E58" s="181"/>
      <c r="F58" s="181"/>
      <c r="G58" s="181">
        <f>'将来負担比率（分子）の構造'!J$50</f>
        <v>59685</v>
      </c>
      <c r="H58" s="181"/>
      <c r="I58" s="181"/>
      <c r="J58" s="181">
        <f>'将来負担比率（分子）の構造'!K$50</f>
        <v>70132</v>
      </c>
      <c r="K58" s="181"/>
      <c r="L58" s="181"/>
      <c r="M58" s="181">
        <f>'将来負担比率（分子）の構造'!L$50</f>
        <v>76383</v>
      </c>
      <c r="N58" s="181"/>
      <c r="O58" s="181"/>
      <c r="P58" s="181">
        <f>'将来負担比率（分子）の構造'!M$50</f>
        <v>79920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764</v>
      </c>
      <c r="C61" s="181"/>
      <c r="D61" s="181"/>
      <c r="E61" s="181">
        <f>'将来負担比率（分子）の構造'!J$46</f>
        <v>1026</v>
      </c>
      <c r="F61" s="181"/>
      <c r="G61" s="181"/>
      <c r="H61" s="181">
        <f>'将来負担比率（分子）の構造'!K$46</f>
        <v>1226</v>
      </c>
      <c r="I61" s="181"/>
      <c r="J61" s="181"/>
      <c r="K61" s="181">
        <f>'将来負担比率（分子）の構造'!L$46</f>
        <v>1433</v>
      </c>
      <c r="L61" s="181"/>
      <c r="M61" s="181"/>
      <c r="N61" s="181">
        <f>'将来負担比率（分子）の構造'!M$46</f>
        <v>1467</v>
      </c>
      <c r="O61" s="181"/>
      <c r="P61" s="181"/>
    </row>
    <row r="62" spans="1:16">
      <c r="A62" s="181" t="s">
        <v>35</v>
      </c>
      <c r="B62" s="181">
        <f>'将来負担比率（分子）の構造'!I$45</f>
        <v>37759</v>
      </c>
      <c r="C62" s="181"/>
      <c r="D62" s="181"/>
      <c r="E62" s="181">
        <f>'将来負担比率（分子）の構造'!J$45</f>
        <v>37447</v>
      </c>
      <c r="F62" s="181"/>
      <c r="G62" s="181"/>
      <c r="H62" s="181">
        <f>'将来負担比率（分子）の構造'!K$45</f>
        <v>62247</v>
      </c>
      <c r="I62" s="181"/>
      <c r="J62" s="181"/>
      <c r="K62" s="181">
        <f>'将来負担比率（分子）の構造'!L$45</f>
        <v>58417</v>
      </c>
      <c r="L62" s="181"/>
      <c r="M62" s="181"/>
      <c r="N62" s="181">
        <f>'将来負担比率（分子）の構造'!M$45</f>
        <v>57569</v>
      </c>
      <c r="O62" s="181"/>
      <c r="P62" s="181"/>
    </row>
    <row r="63" spans="1:16">
      <c r="A63" s="181" t="s">
        <v>34</v>
      </c>
      <c r="B63" s="181">
        <f>'将来負担比率（分子）の構造'!I$44</f>
        <v>571</v>
      </c>
      <c r="C63" s="181"/>
      <c r="D63" s="181"/>
      <c r="E63" s="181">
        <f>'将来負担比率（分子）の構造'!J$44</f>
        <v>461</v>
      </c>
      <c r="F63" s="181"/>
      <c r="G63" s="181"/>
      <c r="H63" s="181">
        <f>'将来負担比率（分子）の構造'!K$44</f>
        <v>338</v>
      </c>
      <c r="I63" s="181"/>
      <c r="J63" s="181"/>
      <c r="K63" s="181">
        <f>'将来負担比率（分子）の構造'!L$44</f>
        <v>151</v>
      </c>
      <c r="L63" s="181"/>
      <c r="M63" s="181"/>
      <c r="N63" s="181">
        <f>'将来負担比率（分子）の構造'!M$44</f>
        <v>149</v>
      </c>
      <c r="O63" s="181"/>
      <c r="P63" s="181"/>
    </row>
    <row r="64" spans="1:16">
      <c r="A64" s="181" t="s">
        <v>33</v>
      </c>
      <c r="B64" s="181">
        <f>'将来負担比率（分子）の構造'!I$43</f>
        <v>118432</v>
      </c>
      <c r="C64" s="181"/>
      <c r="D64" s="181"/>
      <c r="E64" s="181">
        <f>'将来負担比率（分子）の構造'!J$43</f>
        <v>110078</v>
      </c>
      <c r="F64" s="181"/>
      <c r="G64" s="181"/>
      <c r="H64" s="181">
        <f>'将来負担比率（分子）の構造'!K$43</f>
        <v>106310</v>
      </c>
      <c r="I64" s="181"/>
      <c r="J64" s="181"/>
      <c r="K64" s="181">
        <f>'将来負担比率（分子）の構造'!L$43</f>
        <v>101405</v>
      </c>
      <c r="L64" s="181"/>
      <c r="M64" s="181"/>
      <c r="N64" s="181">
        <f>'将来負担比率（分子）の構造'!M$43</f>
        <v>95474</v>
      </c>
      <c r="O64" s="181"/>
      <c r="P64" s="181"/>
    </row>
    <row r="65" spans="1:16">
      <c r="A65" s="181" t="s">
        <v>32</v>
      </c>
      <c r="B65" s="181">
        <f>'将来負担比率（分子）の構造'!I$42</f>
        <v>28765</v>
      </c>
      <c r="C65" s="181"/>
      <c r="D65" s="181"/>
      <c r="E65" s="181">
        <f>'将来負担比率（分子）の構造'!J$42</f>
        <v>24746</v>
      </c>
      <c r="F65" s="181"/>
      <c r="G65" s="181"/>
      <c r="H65" s="181">
        <f>'将来負担比率（分子）の構造'!K$42</f>
        <v>19697</v>
      </c>
      <c r="I65" s="181"/>
      <c r="J65" s="181"/>
      <c r="K65" s="181">
        <f>'将来負担比率（分子）の構造'!L$42</f>
        <v>16415</v>
      </c>
      <c r="L65" s="181"/>
      <c r="M65" s="181"/>
      <c r="N65" s="181">
        <f>'将来負担比率（分子）の構造'!M$42</f>
        <v>14919</v>
      </c>
      <c r="O65" s="181"/>
      <c r="P65" s="181"/>
    </row>
    <row r="66" spans="1:16">
      <c r="A66" s="181" t="s">
        <v>31</v>
      </c>
      <c r="B66" s="181">
        <f>'将来負担比率（分子）の構造'!I$41</f>
        <v>319474</v>
      </c>
      <c r="C66" s="181"/>
      <c r="D66" s="181"/>
      <c r="E66" s="181">
        <f>'将来負担比率（分子）の構造'!J$41</f>
        <v>327125</v>
      </c>
      <c r="F66" s="181"/>
      <c r="G66" s="181"/>
      <c r="H66" s="181">
        <f>'将来負担比率（分子）の構造'!K$41</f>
        <v>340138</v>
      </c>
      <c r="I66" s="181"/>
      <c r="J66" s="181"/>
      <c r="K66" s="181">
        <f>'将来負担比率（分子）の構造'!L$41</f>
        <v>352156</v>
      </c>
      <c r="L66" s="181"/>
      <c r="M66" s="181"/>
      <c r="N66" s="181">
        <f>'将来負担比率（分子）の構造'!M$41</f>
        <v>352657</v>
      </c>
      <c r="O66" s="181"/>
      <c r="P66" s="181"/>
    </row>
    <row r="67" spans="1:16">
      <c r="A67" s="181" t="s">
        <v>75</v>
      </c>
      <c r="B67" s="181" t="e">
        <f>NA()</f>
        <v>#N/A</v>
      </c>
      <c r="C67" s="181">
        <f>IF(ISNUMBER('将来負担比率（分子）の構造'!I$53), IF('将来負担比率（分子）の構造'!I$53 &lt; 0, 0, '将来負担比率（分子）の構造'!I$53), NA())</f>
        <v>39101</v>
      </c>
      <c r="D67" s="181" t="e">
        <f>NA()</f>
        <v>#N/A</v>
      </c>
      <c r="E67" s="181" t="e">
        <f>NA()</f>
        <v>#N/A</v>
      </c>
      <c r="F67" s="181">
        <f>IF(ISNUMBER('将来負担比率（分子）の構造'!J$53), IF('将来負担比率（分子）の構造'!J$53 &lt; 0, 0, '将来負担比率（分子）の構造'!J$53), NA())</f>
        <v>19233</v>
      </c>
      <c r="G67" s="181" t="e">
        <f>NA()</f>
        <v>#N/A</v>
      </c>
      <c r="H67" s="181" t="e">
        <f>NA()</f>
        <v>#N/A</v>
      </c>
      <c r="I67" s="181">
        <f>IF(ISNUMBER('将来負担比率（分子）の構造'!K$53), IF('将来負担比率（分子）の構造'!K$53 &lt; 0, 0, '将来負担比率（分子）の構造'!K$53), NA())</f>
        <v>30937</v>
      </c>
      <c r="J67" s="181" t="e">
        <f>NA()</f>
        <v>#N/A</v>
      </c>
      <c r="K67" s="181" t="e">
        <f>NA()</f>
        <v>#N/A</v>
      </c>
      <c r="L67" s="181">
        <f>IF(ISNUMBER('将来負担比率（分子）の構造'!L$53), IF('将来負担比率（分子）の構造'!L$53 &lt; 0, 0, '将来負担比率（分子）の構造'!L$53), NA())</f>
        <v>15910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19744</v>
      </c>
      <c r="C72" s="185">
        <f>基金残高に係る経年分析!G55</f>
        <v>20050</v>
      </c>
      <c r="D72" s="185">
        <f>基金残高に係る経年分析!H55</f>
        <v>19404</v>
      </c>
    </row>
    <row r="73" spans="1:16">
      <c r="A73" s="184" t="s">
        <v>78</v>
      </c>
      <c r="B73" s="185">
        <f>基金残高に係る経年分析!F56</f>
        <v>1402</v>
      </c>
      <c r="C73" s="185">
        <f>基金残高に係る経年分析!G56</f>
        <v>1412</v>
      </c>
      <c r="D73" s="185">
        <f>基金残高に係る経年分析!H56</f>
        <v>1427</v>
      </c>
    </row>
    <row r="74" spans="1:16">
      <c r="A74" s="184" t="s">
        <v>79</v>
      </c>
      <c r="B74" s="185">
        <f>基金残高に係る経年分析!F57</f>
        <v>28867</v>
      </c>
      <c r="C74" s="185">
        <f>基金残高に係る経年分析!G57</f>
        <v>30152</v>
      </c>
      <c r="D74" s="185">
        <f>基金残高に係る経年分析!H57</f>
        <v>33667</v>
      </c>
    </row>
  </sheetData>
  <sheetProtection algorithmName="SHA-512" hashValue="AwW940Njp6LhKivndeMRwSExkKDKqKQBmXVtH2S6hOm3Z4H0XOMdIcyZPExYTk3U9YkNIjc2qFXrc71/wrMfyw==" saltValue="mWht/ZJ7eLW/lbx/Yfwu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日下</cp:lastModifiedBy>
  <cp:lastPrinted>2021-03-11T02:51:09Z</cp:lastPrinted>
  <dcterms:created xsi:type="dcterms:W3CDTF">2021-02-05T03:53:01Z</dcterms:created>
  <dcterms:modified xsi:type="dcterms:W3CDTF">2021-03-17T05:46:19Z</dcterms:modified>
  <cp:category/>
</cp:coreProperties>
</file>